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aul.shipley\OneDrive - Titon\Vent Trex 2021\Order form\"/>
    </mc:Choice>
  </mc:AlternateContent>
  <bookViews>
    <workbookView xWindow="-120" yWindow="-120" windowWidth="28920" windowHeight="12156"/>
  </bookViews>
  <sheets>
    <sheet name="Front Page" sheetId="9" r:id="rId1"/>
    <sheet name="Quote - Order Form" sheetId="5" r:id="rId2"/>
    <sheet name="Measuring &amp; Handing" sheetId="6" r:id="rId3"/>
    <sheet name="Local Authority &amp; Special Req" sheetId="7" r:id="rId4"/>
    <sheet name="Sheet1" sheetId="8" state="hidden" r:id="rId5"/>
    <sheet name="Vent-trex sizes" sheetId="2" state="hidden" r:id="rId6"/>
  </sheets>
  <definedNames>
    <definedName name="_xlnm.Print_Area" localSheetId="3">'Local Authority &amp; Special Req'!$C$1:$P$50</definedName>
    <definedName name="_xlnm.Print_Area" localSheetId="2">'Measuring &amp; Handing'!$B$2:$M$48</definedName>
    <definedName name="_xlnm.Print_Area" localSheetId="1">'Quote - Order Form'!$B$2:$S$47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47" i="5" l="1"/>
  <c r="AY46" i="5"/>
  <c r="AY45" i="5"/>
  <c r="AY44" i="5"/>
  <c r="AY43" i="5"/>
  <c r="AY42" i="5"/>
  <c r="AY41" i="5"/>
  <c r="AY40" i="5"/>
  <c r="AY39" i="5"/>
  <c r="AY38" i="5"/>
  <c r="AY37" i="5"/>
  <c r="AY36" i="5"/>
  <c r="AY35" i="5"/>
  <c r="AY34" i="5"/>
  <c r="AY33" i="5"/>
  <c r="AY32" i="5"/>
  <c r="AY31" i="5"/>
  <c r="AY30" i="5"/>
  <c r="AY28" i="5"/>
  <c r="AY27" i="5"/>
  <c r="BP43" i="5"/>
  <c r="AB26" i="5" l="1"/>
  <c r="BP44" i="5" l="1"/>
  <c r="BP42" i="5"/>
  <c r="BP41" i="5"/>
  <c r="BP39" i="5"/>
  <c r="BP38" i="5"/>
  <c r="BP37" i="5"/>
  <c r="BP36" i="5"/>
  <c r="BP35" i="5"/>
  <c r="BP33" i="5"/>
  <c r="BP32" i="5"/>
  <c r="BP31" i="5"/>
  <c r="Z8" i="5" l="1"/>
  <c r="AC8" i="5" s="1"/>
  <c r="Z9" i="5"/>
  <c r="AJ9" i="5" s="1"/>
  <c r="Z10" i="5"/>
  <c r="AC10" i="5" s="1"/>
  <c r="Z11" i="5"/>
  <c r="AC11" i="5" s="1"/>
  <c r="Z12" i="5"/>
  <c r="AC12" i="5" s="1"/>
  <c r="AQ47" i="5"/>
  <c r="AR47" i="5"/>
  <c r="AS47" i="5"/>
  <c r="AZ47" i="5" s="1"/>
  <c r="AB47" i="5"/>
  <c r="AW14" i="5"/>
  <c r="AU47" i="5"/>
  <c r="AV47" i="5"/>
  <c r="AW47" i="5"/>
  <c r="AX47" i="5"/>
  <c r="AQ46" i="5"/>
  <c r="AR46" i="5"/>
  <c r="AS46" i="5"/>
  <c r="AB46" i="5"/>
  <c r="AU46" i="5"/>
  <c r="AV46" i="5"/>
  <c r="AW46" i="5"/>
  <c r="AX46" i="5"/>
  <c r="AQ45" i="5"/>
  <c r="AR45" i="5"/>
  <c r="AS45" i="5"/>
  <c r="AB45" i="5"/>
  <c r="AU45" i="5"/>
  <c r="AV45" i="5"/>
  <c r="AW45" i="5"/>
  <c r="AX45" i="5"/>
  <c r="AQ44" i="5"/>
  <c r="AR44" i="5"/>
  <c r="AS44" i="5"/>
  <c r="AZ44" i="5" s="1"/>
  <c r="AB44" i="5"/>
  <c r="AU44" i="5"/>
  <c r="AV44" i="5"/>
  <c r="AW44" i="5"/>
  <c r="AX44" i="5"/>
  <c r="AQ43" i="5"/>
  <c r="AR43" i="5"/>
  <c r="AS43" i="5"/>
  <c r="AZ43" i="5" s="1"/>
  <c r="AB43" i="5"/>
  <c r="AU43" i="5"/>
  <c r="AV43" i="5"/>
  <c r="AW43" i="5"/>
  <c r="AX43" i="5"/>
  <c r="AQ42" i="5"/>
  <c r="AR42" i="5"/>
  <c r="AS42" i="5"/>
  <c r="AZ42" i="5" s="1"/>
  <c r="AB42" i="5"/>
  <c r="AU42" i="5"/>
  <c r="AV42" i="5"/>
  <c r="AW42" i="5"/>
  <c r="AX42" i="5"/>
  <c r="AQ41" i="5"/>
  <c r="AR41" i="5"/>
  <c r="AS41" i="5"/>
  <c r="AZ41" i="5" s="1"/>
  <c r="AB41" i="5"/>
  <c r="AU41" i="5"/>
  <c r="AV41" i="5"/>
  <c r="AW41" i="5"/>
  <c r="AX41" i="5"/>
  <c r="AQ40" i="5"/>
  <c r="AR40" i="5"/>
  <c r="AS40" i="5"/>
  <c r="AZ40" i="5" s="1"/>
  <c r="AB40" i="5"/>
  <c r="AU40" i="5"/>
  <c r="AV40" i="5"/>
  <c r="AW40" i="5"/>
  <c r="AX40" i="5"/>
  <c r="AQ39" i="5"/>
  <c r="AR39" i="5"/>
  <c r="AS39" i="5"/>
  <c r="AB39" i="5"/>
  <c r="AU39" i="5"/>
  <c r="AV39" i="5"/>
  <c r="AW39" i="5"/>
  <c r="AX39" i="5"/>
  <c r="AQ38" i="5"/>
  <c r="AR38" i="5"/>
  <c r="AS38" i="5"/>
  <c r="AZ38" i="5" s="1"/>
  <c r="AB38" i="5"/>
  <c r="AU38" i="5"/>
  <c r="AV38" i="5"/>
  <c r="AW38" i="5"/>
  <c r="AX38" i="5"/>
  <c r="AQ37" i="5"/>
  <c r="AR37" i="5"/>
  <c r="AS37" i="5"/>
  <c r="AZ37" i="5" s="1"/>
  <c r="AB37" i="5"/>
  <c r="AU37" i="5"/>
  <c r="AV37" i="5"/>
  <c r="AW37" i="5"/>
  <c r="AX37" i="5"/>
  <c r="AQ36" i="5"/>
  <c r="AR36" i="5"/>
  <c r="AS36" i="5"/>
  <c r="AZ36" i="5" s="1"/>
  <c r="AB36" i="5"/>
  <c r="AU36" i="5"/>
  <c r="AV36" i="5"/>
  <c r="AW36" i="5"/>
  <c r="AX36" i="5"/>
  <c r="AQ35" i="5"/>
  <c r="AR35" i="5"/>
  <c r="AS35" i="5"/>
  <c r="AZ35" i="5" s="1"/>
  <c r="AB35" i="5"/>
  <c r="AU35" i="5"/>
  <c r="AV35" i="5"/>
  <c r="AW35" i="5"/>
  <c r="AX35" i="5"/>
  <c r="AQ34" i="5"/>
  <c r="AR34" i="5"/>
  <c r="AS34" i="5"/>
  <c r="AZ34" i="5" s="1"/>
  <c r="AB34" i="5"/>
  <c r="AU34" i="5"/>
  <c r="AV34" i="5"/>
  <c r="AW34" i="5"/>
  <c r="AX34" i="5"/>
  <c r="AQ33" i="5"/>
  <c r="AR33" i="5"/>
  <c r="AS33" i="5"/>
  <c r="AB33" i="5"/>
  <c r="AU33" i="5"/>
  <c r="AV33" i="5"/>
  <c r="AW33" i="5"/>
  <c r="AX33" i="5"/>
  <c r="AQ32" i="5"/>
  <c r="AR32" i="5"/>
  <c r="AS32" i="5"/>
  <c r="AZ32" i="5" s="1"/>
  <c r="AB32" i="5"/>
  <c r="AU32" i="5"/>
  <c r="AV32" i="5"/>
  <c r="AW32" i="5"/>
  <c r="AX32" i="5"/>
  <c r="AQ31" i="5"/>
  <c r="AR31" i="5"/>
  <c r="AS31" i="5"/>
  <c r="AZ31" i="5" s="1"/>
  <c r="AB31" i="5"/>
  <c r="AW15" i="5"/>
  <c r="AW16" i="5"/>
  <c r="AW17" i="5"/>
  <c r="AW18" i="5"/>
  <c r="AU31" i="5"/>
  <c r="AV31" i="5"/>
  <c r="AW31" i="5"/>
  <c r="AX31" i="5"/>
  <c r="AQ30" i="5"/>
  <c r="AR30" i="5"/>
  <c r="AS30" i="5"/>
  <c r="AB30" i="5"/>
  <c r="AU30" i="5"/>
  <c r="AV30" i="5"/>
  <c r="AW30" i="5"/>
  <c r="AX30" i="5"/>
  <c r="AQ29" i="5"/>
  <c r="AR29" i="5"/>
  <c r="AS29" i="5"/>
  <c r="AZ29" i="5" s="1"/>
  <c r="AB29" i="5"/>
  <c r="AU29" i="5"/>
  <c r="AV29" i="5"/>
  <c r="AW29" i="5"/>
  <c r="AX29" i="5"/>
  <c r="AY29" i="5" s="1"/>
  <c r="AQ28" i="5"/>
  <c r="AR28" i="5"/>
  <c r="AS28" i="5"/>
  <c r="AZ28" i="5" s="1"/>
  <c r="AB28" i="5"/>
  <c r="AU28" i="5"/>
  <c r="AV28" i="5"/>
  <c r="AW28" i="5"/>
  <c r="AX28" i="5"/>
  <c r="AQ27" i="5"/>
  <c r="AR27" i="5"/>
  <c r="AS27" i="5"/>
  <c r="AZ27" i="5" s="1"/>
  <c r="AB27" i="5"/>
  <c r="AU27" i="5"/>
  <c r="AV27" i="5"/>
  <c r="AW27" i="5"/>
  <c r="AX27" i="5"/>
  <c r="AZ39" i="5"/>
  <c r="BA39" i="5"/>
  <c r="BB39" i="5"/>
  <c r="BA38" i="5"/>
  <c r="BB38" i="5"/>
  <c r="BA37" i="5"/>
  <c r="BB37" i="5"/>
  <c r="BA36" i="5"/>
  <c r="BB36" i="5"/>
  <c r="BA34" i="5"/>
  <c r="BB34" i="5"/>
  <c r="BA32" i="5"/>
  <c r="BB32" i="5"/>
  <c r="BA47" i="5"/>
  <c r="BA46" i="5"/>
  <c r="BA45" i="5"/>
  <c r="BA44" i="5"/>
  <c r="BA43" i="5"/>
  <c r="BA42" i="5"/>
  <c r="BA41" i="5"/>
  <c r="BA40" i="5"/>
  <c r="BA35" i="5"/>
  <c r="BA33" i="5"/>
  <c r="BA31" i="5"/>
  <c r="BA30" i="5"/>
  <c r="BA29" i="5"/>
  <c r="BA28" i="5"/>
  <c r="BA27" i="5"/>
  <c r="BA26" i="5"/>
  <c r="BB26" i="5"/>
  <c r="BB27" i="5"/>
  <c r="BB28" i="5"/>
  <c r="BB29" i="5"/>
  <c r="BB30" i="5"/>
  <c r="BB31" i="5"/>
  <c r="BB33" i="5"/>
  <c r="BB35" i="5"/>
  <c r="BB40" i="5"/>
  <c r="BB41" i="5"/>
  <c r="BB42" i="5"/>
  <c r="BB43" i="5"/>
  <c r="BB44" i="5"/>
  <c r="BB45" i="5"/>
  <c r="BB46" i="5"/>
  <c r="BB47" i="5"/>
  <c r="AA47" i="5"/>
  <c r="X47" i="5"/>
  <c r="AZ46" i="5"/>
  <c r="AA46" i="5"/>
  <c r="X46" i="5"/>
  <c r="AZ45" i="5"/>
  <c r="AA45" i="5"/>
  <c r="X45" i="5"/>
  <c r="AA44" i="5"/>
  <c r="X44" i="5"/>
  <c r="AA43" i="5"/>
  <c r="X43" i="5"/>
  <c r="AA42" i="5"/>
  <c r="X42" i="5"/>
  <c r="AA41" i="5"/>
  <c r="X41" i="5"/>
  <c r="AA40" i="5"/>
  <c r="X40" i="5"/>
  <c r="AA39" i="5"/>
  <c r="X39" i="5"/>
  <c r="AA38" i="5"/>
  <c r="X38" i="5"/>
  <c r="AA37" i="5"/>
  <c r="X37" i="5"/>
  <c r="AA36" i="5"/>
  <c r="X36" i="5"/>
  <c r="AA35" i="5"/>
  <c r="X35" i="5"/>
  <c r="AA34" i="5"/>
  <c r="X34" i="5"/>
  <c r="AZ33" i="5"/>
  <c r="AA33" i="5"/>
  <c r="X33" i="5"/>
  <c r="AA32" i="5"/>
  <c r="X32" i="5"/>
  <c r="AA31" i="5"/>
  <c r="X31" i="5"/>
  <c r="AZ30" i="5"/>
  <c r="AA30" i="5"/>
  <c r="X30" i="5"/>
  <c r="AA29" i="5"/>
  <c r="X29" i="5"/>
  <c r="AA28" i="5"/>
  <c r="X28" i="5"/>
  <c r="AA27" i="5"/>
  <c r="X27" i="5"/>
  <c r="AR26" i="5"/>
  <c r="BC20" i="5"/>
  <c r="BD22" i="5" s="1"/>
  <c r="V4" i="5" s="1"/>
  <c r="BC19" i="5"/>
  <c r="BS19" i="5" s="1"/>
  <c r="BC18" i="5"/>
  <c r="BI18" i="5" s="1"/>
  <c r="BC17" i="5"/>
  <c r="BQ17" i="5" s="1"/>
  <c r="AW19" i="5"/>
  <c r="AW20" i="5"/>
  <c r="AW21" i="5"/>
  <c r="AX26" i="5"/>
  <c r="AY26" i="5" s="1"/>
  <c r="X26" i="5"/>
  <c r="AA26" i="5"/>
  <c r="AS26" i="5"/>
  <c r="AZ26" i="5" s="1"/>
  <c r="AQ26" i="5"/>
  <c r="AU26" i="5"/>
  <c r="AV26" i="5"/>
  <c r="AW26" i="5"/>
  <c r="Q51" i="5"/>
  <c r="Q55" i="5"/>
  <c r="Q56" i="5"/>
  <c r="Q52" i="5"/>
  <c r="Q48" i="5"/>
  <c r="Q57" i="5"/>
  <c r="Q53" i="5"/>
  <c r="Q49" i="5"/>
  <c r="Q58" i="5"/>
  <c r="Q54" i="5"/>
  <c r="Q50" i="5"/>
  <c r="AF9" i="5" l="1"/>
  <c r="BC30" i="5"/>
  <c r="BC43" i="5"/>
  <c r="BE43" i="5" s="1"/>
  <c r="BG43" i="5" s="1"/>
  <c r="BC40" i="5"/>
  <c r="BE40" i="5" s="1"/>
  <c r="BG40" i="5" s="1"/>
  <c r="BC36" i="5"/>
  <c r="BE36" i="5" s="1"/>
  <c r="BG36" i="5" s="1"/>
  <c r="BC31" i="5"/>
  <c r="BE31" i="5" s="1"/>
  <c r="BG31" i="5" s="1"/>
  <c r="BC45" i="5"/>
  <c r="BE45" i="5" s="1"/>
  <c r="BG45" i="5" s="1"/>
  <c r="BC44" i="5"/>
  <c r="BC32" i="5"/>
  <c r="BE32" i="5" s="1"/>
  <c r="BG32" i="5" s="1"/>
  <c r="BC34" i="5"/>
  <c r="BC37" i="5"/>
  <c r="BE37" i="5" s="1"/>
  <c r="BG37" i="5" s="1"/>
  <c r="BC38" i="5"/>
  <c r="BE38" i="5" s="1"/>
  <c r="BG38" i="5" s="1"/>
  <c r="BC39" i="5"/>
  <c r="BE39" i="5" s="1"/>
  <c r="BG39" i="5" s="1"/>
  <c r="BC33" i="5"/>
  <c r="BC42" i="5"/>
  <c r="BE42" i="5" s="1"/>
  <c r="BG42" i="5" s="1"/>
  <c r="BC46" i="5"/>
  <c r="BC41" i="5"/>
  <c r="BE41" i="5" s="1"/>
  <c r="BG41" i="5" s="1"/>
  <c r="BC35" i="5"/>
  <c r="BC47" i="5"/>
  <c r="BE47" i="5" s="1"/>
  <c r="BG47" i="5" s="1"/>
  <c r="BD40" i="5"/>
  <c r="BF40" i="5" s="1"/>
  <c r="BC29" i="5"/>
  <c r="BE35" i="5"/>
  <c r="BG35" i="5" s="1"/>
  <c r="BD35" i="5"/>
  <c r="BF35" i="5" s="1"/>
  <c r="BD44" i="5"/>
  <c r="BF44" i="5" s="1"/>
  <c r="BE44" i="5"/>
  <c r="BG44" i="5" s="1"/>
  <c r="BE34" i="5"/>
  <c r="BG34" i="5" s="1"/>
  <c r="BD34" i="5"/>
  <c r="BF34" i="5" s="1"/>
  <c r="BD33" i="5"/>
  <c r="BF33" i="5" s="1"/>
  <c r="BE33" i="5"/>
  <c r="BG33" i="5" s="1"/>
  <c r="BE46" i="5"/>
  <c r="BG46" i="5" s="1"/>
  <c r="BD46" i="5"/>
  <c r="BF46" i="5" s="1"/>
  <c r="BD37" i="5"/>
  <c r="BF37" i="5" s="1"/>
  <c r="BD43" i="5"/>
  <c r="BF43" i="5" s="1"/>
  <c r="BD31" i="5"/>
  <c r="BF31" i="5" s="1"/>
  <c r="AH9" i="5"/>
  <c r="AD9" i="5"/>
  <c r="AF12" i="5"/>
  <c r="AF8" i="5"/>
  <c r="AH12" i="5"/>
  <c r="AZ8" i="5"/>
  <c r="AH8" i="5"/>
  <c r="AZ9" i="5"/>
  <c r="AN9" i="5"/>
  <c r="AN8" i="5"/>
  <c r="AO12" i="5"/>
  <c r="AO9" i="5"/>
  <c r="AD8" i="5"/>
  <c r="BG19" i="5"/>
  <c r="BC27" i="5"/>
  <c r="BC28" i="5"/>
  <c r="BC26" i="5"/>
  <c r="BE19" i="5"/>
  <c r="AZ11" i="5"/>
  <c r="BE17" i="5"/>
  <c r="BG20" i="5"/>
  <c r="BM19" i="5"/>
  <c r="BO17" i="5"/>
  <c r="AF11" i="5"/>
  <c r="BO19" i="5"/>
  <c r="BK19" i="5"/>
  <c r="BQ19" i="5"/>
  <c r="AO8" i="5"/>
  <c r="AD12" i="5"/>
  <c r="BI19" i="5"/>
  <c r="AJ12" i="5"/>
  <c r="BK17" i="5"/>
  <c r="BS17" i="5"/>
  <c r="AN11" i="5"/>
  <c r="AJ8" i="5"/>
  <c r="AJ11" i="5"/>
  <c r="AH11" i="5"/>
  <c r="BI17" i="5"/>
  <c r="BM17" i="5"/>
  <c r="BI20" i="5"/>
  <c r="AO11" i="5"/>
  <c r="AD11" i="5"/>
  <c r="BG17" i="5"/>
  <c r="Z13" i="5"/>
  <c r="BH22" i="5"/>
  <c r="V5" i="5" s="1"/>
  <c r="AD10" i="5"/>
  <c r="AC9" i="5"/>
  <c r="AC13" i="5" s="1"/>
  <c r="AZ10" i="5"/>
  <c r="AO10" i="5"/>
  <c r="AH10" i="5"/>
  <c r="AF10" i="5"/>
  <c r="BK20" i="5"/>
  <c r="AN10" i="5"/>
  <c r="BK18" i="5"/>
  <c r="BM18" i="5"/>
  <c r="BO18" i="5"/>
  <c r="BE18" i="5"/>
  <c r="BQ18" i="5"/>
  <c r="BG18" i="5"/>
  <c r="BS18" i="5"/>
  <c r="BE20" i="5"/>
  <c r="AJ10" i="5"/>
  <c r="BD42" i="5" l="1"/>
  <c r="BF42" i="5" s="1"/>
  <c r="BD45" i="5"/>
  <c r="BF45" i="5" s="1"/>
  <c r="BD32" i="5"/>
  <c r="BF32" i="5" s="1"/>
  <c r="BD36" i="5"/>
  <c r="BF36" i="5" s="1"/>
  <c r="BD41" i="5"/>
  <c r="BF41" i="5" s="1"/>
  <c r="BD39" i="5"/>
  <c r="BF39" i="5" s="1"/>
  <c r="BD38" i="5"/>
  <c r="BF38" i="5" s="1"/>
  <c r="BD47" i="5"/>
  <c r="BF47" i="5" s="1"/>
  <c r="BJ29" i="5"/>
  <c r="BS20" i="5"/>
  <c r="U29" i="5" s="1"/>
  <c r="AH13" i="5"/>
  <c r="AI39" i="5" s="1"/>
  <c r="AK39" i="5" s="1"/>
  <c r="AD13" i="5"/>
  <c r="AP27" i="5" s="1"/>
  <c r="AO13" i="5"/>
  <c r="AP9" i="5" s="1"/>
  <c r="BJ28" i="5"/>
  <c r="U20" i="5" s="1"/>
  <c r="BO20" i="5"/>
  <c r="BJ30" i="5" s="1"/>
  <c r="AZ12" i="5"/>
  <c r="U2" i="5" s="1"/>
  <c r="AF13" i="5"/>
  <c r="Y27" i="5" s="1"/>
  <c r="BQ20" i="5"/>
  <c r="BK31" i="5" s="1"/>
  <c r="BJ26" i="5"/>
  <c r="U14" i="5" s="1"/>
  <c r="AN13" i="5"/>
  <c r="BM20" i="5"/>
  <c r="BJ31" i="5" s="1"/>
  <c r="AJ13" i="5"/>
  <c r="BK29" i="5"/>
  <c r="BJ27" i="5"/>
  <c r="BD28" i="5"/>
  <c r="BF28" i="5" s="1"/>
  <c r="AP28" i="5"/>
  <c r="BK27" i="5"/>
  <c r="BK26" i="5"/>
  <c r="AP46" i="5"/>
  <c r="AP44" i="5"/>
  <c r="AP42" i="5"/>
  <c r="AP40" i="5"/>
  <c r="AP38" i="5"/>
  <c r="AP36" i="5"/>
  <c r="AP34" i="5"/>
  <c r="AP32" i="5"/>
  <c r="AP31" i="5"/>
  <c r="AP45" i="5"/>
  <c r="AP43" i="5"/>
  <c r="AP41" i="5"/>
  <c r="AP39" i="5"/>
  <c r="AP37" i="5"/>
  <c r="AP35" i="5"/>
  <c r="AP33" i="5"/>
  <c r="AP47" i="5"/>
  <c r="BK28" i="5"/>
  <c r="V20" i="5" s="1"/>
  <c r="AP30" i="5" l="1"/>
  <c r="AP29" i="5"/>
  <c r="BD27" i="5"/>
  <c r="BF27" i="5" s="1"/>
  <c r="AF47" i="5"/>
  <c r="AF45" i="5"/>
  <c r="AF42" i="5"/>
  <c r="AF39" i="5"/>
  <c r="AF37" i="5"/>
  <c r="AF34" i="5"/>
  <c r="AF31" i="5"/>
  <c r="AF27" i="5"/>
  <c r="AF40" i="5"/>
  <c r="AF32" i="5"/>
  <c r="AF30" i="5"/>
  <c r="AF28" i="5"/>
  <c r="AF46" i="5"/>
  <c r="AF43" i="5"/>
  <c r="AF41" i="5"/>
  <c r="AF38" i="5"/>
  <c r="AF35" i="5"/>
  <c r="AF33" i="5"/>
  <c r="AF29" i="5"/>
  <c r="AF44" i="5"/>
  <c r="AF36" i="5"/>
  <c r="BD29" i="5"/>
  <c r="BF29" i="5" s="1"/>
  <c r="BD30" i="5"/>
  <c r="BF30" i="5" s="1"/>
  <c r="BE30" i="5"/>
  <c r="BG30" i="5" s="1"/>
  <c r="AJ47" i="5"/>
  <c r="AL47" i="5" s="1"/>
  <c r="BD26" i="5"/>
  <c r="BF26" i="5" s="1"/>
  <c r="AJ28" i="5"/>
  <c r="AL28" i="5" s="1"/>
  <c r="AC47" i="5"/>
  <c r="AC41" i="5"/>
  <c r="AC38" i="5"/>
  <c r="AC36" i="5"/>
  <c r="AC31" i="5"/>
  <c r="AC34" i="5"/>
  <c r="AC27" i="5"/>
  <c r="AC45" i="5"/>
  <c r="AC42" i="5"/>
  <c r="AC40" i="5"/>
  <c r="AC35" i="5"/>
  <c r="AC29" i="5"/>
  <c r="AC43" i="5"/>
  <c r="AC46" i="5"/>
  <c r="AC44" i="5"/>
  <c r="AC39" i="5"/>
  <c r="AC33" i="5"/>
  <c r="AC30" i="5"/>
  <c r="AC28" i="5"/>
  <c r="AC37" i="5"/>
  <c r="AC32" i="5"/>
  <c r="AP26" i="5"/>
  <c r="AJ32" i="5"/>
  <c r="AL32" i="5" s="1"/>
  <c r="AJ41" i="5"/>
  <c r="AL41" i="5" s="1"/>
  <c r="AU7" i="5"/>
  <c r="AJ45" i="5"/>
  <c r="AL45" i="5" s="1"/>
  <c r="AI40" i="5"/>
  <c r="AK40" i="5" s="1"/>
  <c r="AJ34" i="5"/>
  <c r="AL34" i="5" s="1"/>
  <c r="AI33" i="5"/>
  <c r="AK33" i="5" s="1"/>
  <c r="AI30" i="5"/>
  <c r="AK30" i="5" s="1"/>
  <c r="AI26" i="5"/>
  <c r="AK26" i="5" s="1"/>
  <c r="AI34" i="5"/>
  <c r="AK34" i="5" s="1"/>
  <c r="BK30" i="5"/>
  <c r="BE27" i="5" s="1"/>
  <c r="BG27" i="5" s="1"/>
  <c r="AI41" i="5"/>
  <c r="AK41" i="5" s="1"/>
  <c r="AJ43" i="5"/>
  <c r="AL43" i="5" s="1"/>
  <c r="AJ38" i="5"/>
  <c r="AL38" i="5" s="1"/>
  <c r="AI37" i="5"/>
  <c r="AK37" i="5" s="1"/>
  <c r="AJ46" i="5"/>
  <c r="AL46" i="5" s="1"/>
  <c r="AI43" i="5"/>
  <c r="AK43" i="5" s="1"/>
  <c r="AI31" i="5"/>
  <c r="AK31" i="5" s="1"/>
  <c r="AI28" i="5"/>
  <c r="AK28" i="5" s="1"/>
  <c r="AI32" i="5"/>
  <c r="AK32" i="5" s="1"/>
  <c r="AI46" i="5"/>
  <c r="AK46" i="5" s="1"/>
  <c r="AI44" i="5"/>
  <c r="AK44" i="5" s="1"/>
  <c r="U24" i="5"/>
  <c r="AI27" i="5"/>
  <c r="AK27" i="5" s="1"/>
  <c r="AJ37" i="5"/>
  <c r="AL37" i="5" s="1"/>
  <c r="AI47" i="5"/>
  <c r="AK47" i="5" s="1"/>
  <c r="AI45" i="5"/>
  <c r="AK45" i="5" s="1"/>
  <c r="AJ39" i="5"/>
  <c r="AL39" i="5" s="1"/>
  <c r="AJ36" i="5"/>
  <c r="AL36" i="5" s="1"/>
  <c r="AI38" i="5"/>
  <c r="AK38" i="5" s="1"/>
  <c r="AI29" i="5"/>
  <c r="AK29" i="5" s="1"/>
  <c r="AJ26" i="5"/>
  <c r="AL26" i="5" s="1"/>
  <c r="AJ40" i="5"/>
  <c r="AL40" i="5" s="1"/>
  <c r="AJ27" i="5"/>
  <c r="AL27" i="5" s="1"/>
  <c r="AI35" i="5"/>
  <c r="AK35" i="5" s="1"/>
  <c r="AJ44" i="5"/>
  <c r="AL44" i="5" s="1"/>
  <c r="AI36" i="5"/>
  <c r="AK36" i="5" s="1"/>
  <c r="AI42" i="5"/>
  <c r="AK42" i="5" s="1"/>
  <c r="AJ29" i="5"/>
  <c r="AL29" i="5" s="1"/>
  <c r="AJ30" i="5"/>
  <c r="AL30" i="5" s="1"/>
  <c r="AJ42" i="5"/>
  <c r="AL42" i="5" s="1"/>
  <c r="AJ33" i="5"/>
  <c r="AL33" i="5" s="1"/>
  <c r="AJ31" i="5"/>
  <c r="AL31" i="5" s="1"/>
  <c r="AU8" i="5"/>
  <c r="AJ35" i="5"/>
  <c r="AL35" i="5" s="1"/>
  <c r="Y38" i="5"/>
  <c r="Y42" i="5"/>
  <c r="Y44" i="5"/>
  <c r="Y37" i="5"/>
  <c r="Y39" i="5"/>
  <c r="Y36" i="5"/>
  <c r="Y34" i="5"/>
  <c r="Y35" i="5"/>
  <c r="Y26" i="5"/>
  <c r="V29" i="5"/>
  <c r="Y31" i="5"/>
  <c r="Y32" i="5"/>
  <c r="Y29" i="5"/>
  <c r="AP8" i="5"/>
  <c r="AS7" i="5"/>
  <c r="Y45" i="5"/>
  <c r="Y46" i="5"/>
  <c r="Y33" i="5"/>
  <c r="AS8" i="5"/>
  <c r="Y28" i="5"/>
  <c r="AF26" i="5"/>
  <c r="Y43" i="5"/>
  <c r="Y41" i="5"/>
  <c r="Y47" i="5"/>
  <c r="Y30" i="5"/>
  <c r="Y40" i="5"/>
  <c r="V24" i="5"/>
  <c r="AK8" i="5"/>
  <c r="AC26" i="5"/>
  <c r="BE28" i="5"/>
  <c r="BG28" i="5" s="1"/>
  <c r="BE29" i="5"/>
  <c r="BG29" i="5" s="1"/>
  <c r="BE26" i="5"/>
  <c r="BG26" i="5" s="1"/>
  <c r="V14" i="5"/>
  <c r="AH38" i="5" l="1"/>
  <c r="AG38" i="5"/>
  <c r="AH42" i="5"/>
  <c r="AG42" i="5"/>
  <c r="AH33" i="5"/>
  <c r="AG33" i="5"/>
  <c r="AH43" i="5"/>
  <c r="AG43" i="5"/>
  <c r="AH32" i="5"/>
  <c r="AG32" i="5"/>
  <c r="AH34" i="5"/>
  <c r="AG34" i="5"/>
  <c r="AH45" i="5"/>
  <c r="AG45" i="5"/>
  <c r="AH44" i="5"/>
  <c r="AG44" i="5"/>
  <c r="AH28" i="5"/>
  <c r="AG28" i="5"/>
  <c r="AH39" i="5"/>
  <c r="AG39" i="5"/>
  <c r="AH41" i="5"/>
  <c r="AG41" i="5"/>
  <c r="AH31" i="5"/>
  <c r="AG31" i="5"/>
  <c r="AH36" i="5"/>
  <c r="AG36" i="5"/>
  <c r="AH35" i="5"/>
  <c r="AG35" i="5"/>
  <c r="AH46" i="5"/>
  <c r="AG46" i="5"/>
  <c r="AH40" i="5"/>
  <c r="AG40" i="5"/>
  <c r="AH37" i="5"/>
  <c r="AG37" i="5"/>
  <c r="AH47" i="5"/>
  <c r="AG47" i="5"/>
  <c r="AH27" i="5"/>
  <c r="AG27" i="5"/>
  <c r="AH29" i="5"/>
  <c r="AG29" i="5"/>
  <c r="AH30" i="5"/>
  <c r="AG30" i="5"/>
  <c r="AG26" i="5"/>
  <c r="AH26" i="5"/>
  <c r="AE37" i="5"/>
  <c r="AD37" i="5"/>
  <c r="AE39" i="5"/>
  <c r="AM39" i="5" s="1"/>
  <c r="AT39" i="5" s="1"/>
  <c r="AO39" i="5" s="1"/>
  <c r="AN39" i="5" s="1"/>
  <c r="Q39" i="5" s="1"/>
  <c r="AD39" i="5"/>
  <c r="AD29" i="5"/>
  <c r="AE29" i="5"/>
  <c r="AE36" i="5"/>
  <c r="AM36" i="5" s="1"/>
  <c r="AT36" i="5" s="1"/>
  <c r="AO36" i="5" s="1"/>
  <c r="AN36" i="5" s="1"/>
  <c r="Q36" i="5" s="1"/>
  <c r="AD36" i="5"/>
  <c r="AE28" i="5"/>
  <c r="AD28" i="5"/>
  <c r="AE44" i="5"/>
  <c r="AM44" i="5" s="1"/>
  <c r="AT44" i="5" s="1"/>
  <c r="AO44" i="5" s="1"/>
  <c r="AN44" i="5" s="1"/>
  <c r="Q44" i="5" s="1"/>
  <c r="AD44" i="5"/>
  <c r="AE35" i="5"/>
  <c r="AD35" i="5"/>
  <c r="AE27" i="5"/>
  <c r="AD27" i="5"/>
  <c r="AD38" i="5"/>
  <c r="AE38" i="5"/>
  <c r="AM38" i="5" s="1"/>
  <c r="AT38" i="5" s="1"/>
  <c r="AO38" i="5" s="1"/>
  <c r="AN38" i="5" s="1"/>
  <c r="Q38" i="5" s="1"/>
  <c r="AD45" i="5"/>
  <c r="AE45" i="5"/>
  <c r="AM45" i="5" s="1"/>
  <c r="AT45" i="5" s="1"/>
  <c r="AO45" i="5" s="1"/>
  <c r="AN45" i="5" s="1"/>
  <c r="Q45" i="5" s="1"/>
  <c r="AD30" i="5"/>
  <c r="AE30" i="5"/>
  <c r="AD46" i="5"/>
  <c r="AE46" i="5"/>
  <c r="AM46" i="5" s="1"/>
  <c r="AT46" i="5" s="1"/>
  <c r="AO46" i="5" s="1"/>
  <c r="AN46" i="5" s="1"/>
  <c r="Q46" i="5" s="1"/>
  <c r="AE40" i="5"/>
  <c r="AD40" i="5"/>
  <c r="AD34" i="5"/>
  <c r="AE34" i="5"/>
  <c r="AM34" i="5" s="1"/>
  <c r="AT34" i="5" s="1"/>
  <c r="AO34" i="5" s="1"/>
  <c r="AN34" i="5" s="1"/>
  <c r="Q34" i="5" s="1"/>
  <c r="AE41" i="5"/>
  <c r="AD41" i="5"/>
  <c r="AE32" i="5"/>
  <c r="AM32" i="5" s="1"/>
  <c r="AT32" i="5" s="1"/>
  <c r="AO32" i="5" s="1"/>
  <c r="AN32" i="5" s="1"/>
  <c r="Q32" i="5" s="1"/>
  <c r="AD32" i="5"/>
  <c r="AE33" i="5"/>
  <c r="AM33" i="5" s="1"/>
  <c r="AT33" i="5" s="1"/>
  <c r="AO33" i="5" s="1"/>
  <c r="AN33" i="5" s="1"/>
  <c r="Q33" i="5" s="1"/>
  <c r="AD33" i="5"/>
  <c r="AE43" i="5"/>
  <c r="AM43" i="5" s="1"/>
  <c r="AT43" i="5" s="1"/>
  <c r="AO43" i="5" s="1"/>
  <c r="AN43" i="5" s="1"/>
  <c r="Q43" i="5" s="1"/>
  <c r="AD43" i="5"/>
  <c r="AD42" i="5"/>
  <c r="AE42" i="5"/>
  <c r="AE31" i="5"/>
  <c r="AM31" i="5" s="1"/>
  <c r="AT31" i="5" s="1"/>
  <c r="AO31" i="5" s="1"/>
  <c r="AN31" i="5" s="1"/>
  <c r="Q31" i="5" s="1"/>
  <c r="AD31" i="5"/>
  <c r="AE47" i="5"/>
  <c r="AD47" i="5"/>
  <c r="AE26" i="5"/>
  <c r="AD26" i="5"/>
  <c r="AM37" i="5"/>
  <c r="AT37" i="5" s="1"/>
  <c r="AO37" i="5" s="1"/>
  <c r="AN37" i="5" s="1"/>
  <c r="Q37" i="5" s="1"/>
  <c r="AM41" i="5"/>
  <c r="AT41" i="5" s="1"/>
  <c r="AO41" i="5" s="1"/>
  <c r="AN41" i="5" s="1"/>
  <c r="Q41" i="5" s="1"/>
  <c r="BE48" i="5"/>
  <c r="AM40" i="5" l="1"/>
  <c r="AT40" i="5" s="1"/>
  <c r="AO40" i="5" s="1"/>
  <c r="AN40" i="5" s="1"/>
  <c r="Q40" i="5" s="1"/>
  <c r="AM42" i="5"/>
  <c r="AT42" i="5" s="1"/>
  <c r="AO42" i="5" s="1"/>
  <c r="AN42" i="5" s="1"/>
  <c r="Q42" i="5" s="1"/>
  <c r="AM30" i="5"/>
  <c r="AT30" i="5" s="1"/>
  <c r="AO30" i="5" s="1"/>
  <c r="AN30" i="5" s="1"/>
  <c r="Q30" i="5" s="1"/>
  <c r="AM35" i="5"/>
  <c r="AT35" i="5" s="1"/>
  <c r="AO35" i="5" s="1"/>
  <c r="AN35" i="5" s="1"/>
  <c r="Q35" i="5" s="1"/>
  <c r="AM47" i="5"/>
  <c r="AT47" i="5" s="1"/>
  <c r="AO47" i="5" s="1"/>
  <c r="AN47" i="5" s="1"/>
  <c r="Q47" i="5" s="1"/>
  <c r="AM27" i="5"/>
  <c r="AT27" i="5" s="1"/>
  <c r="AO27" i="5" s="1"/>
  <c r="AN27" i="5" s="1"/>
  <c r="Q27" i="5" s="1"/>
  <c r="AM26" i="5"/>
  <c r="AT26" i="5" s="1"/>
  <c r="AO26" i="5" s="1"/>
  <c r="AN26" i="5" s="1"/>
  <c r="Q26" i="5" s="1"/>
  <c r="AM29" i="5"/>
  <c r="AT29" i="5" s="1"/>
  <c r="AO29" i="5" s="1"/>
  <c r="AN29" i="5" s="1"/>
  <c r="Q29" i="5" s="1"/>
  <c r="AM28" i="5"/>
  <c r="AT28" i="5" s="1"/>
  <c r="AO28" i="5" s="1"/>
  <c r="AN28" i="5" s="1"/>
  <c r="Q28" i="5" s="1"/>
</calcChain>
</file>

<file path=xl/comments1.xml><?xml version="1.0" encoding="utf-8"?>
<comments xmlns="http://schemas.openxmlformats.org/spreadsheetml/2006/main">
  <authors>
    <author>Paul Shipley</author>
  </authors>
  <commentList>
    <comment ref="K4" authorId="0" shapeId="0">
      <text>
        <r>
          <rPr>
            <sz val="9"/>
            <color indexed="81"/>
            <rFont val="Tahoma"/>
            <family val="2"/>
          </rPr>
          <t xml:space="preserve">Please specify the configuration you require, if in doubt please refer to our web site http://titon.co.uk/ 
</t>
        </r>
      </text>
    </comment>
    <comment ref="B17" authorId="0" shapeId="0">
      <text>
        <r>
          <rPr>
            <sz val="9"/>
            <color indexed="81"/>
            <rFont val="Tahoma"/>
            <family val="2"/>
          </rPr>
          <t>Is this a price enquiry or an order. Please indicate in the box to the right.</t>
        </r>
      </text>
    </comment>
    <comment ref="B24" authorId="0" shapeId="0">
      <text>
        <r>
          <rPr>
            <sz val="9"/>
            <color indexed="81"/>
            <rFont val="Tahoma"/>
            <family val="2"/>
          </rPr>
          <t xml:space="preserve">Please Enter The Property Address, incluing Postcode
</t>
        </r>
      </text>
    </comment>
    <comment ref="C24" authorId="0" shapeId="0">
      <text>
        <r>
          <rPr>
            <sz val="9"/>
            <color indexed="81"/>
            <rFont val="Tahoma"/>
            <family val="2"/>
          </rPr>
          <t xml:space="preserve">Please Select if Bathroom Or Kitchen Unit Required.
If Toilet Please select bathroom
</t>
        </r>
      </text>
    </comment>
    <comment ref="D24" authorId="0" shapeId="0">
      <text>
        <r>
          <rPr>
            <b/>
            <sz val="9"/>
            <color indexed="81"/>
            <rFont val="Tahoma"/>
            <family val="2"/>
          </rPr>
          <t>BATHROOM ONLY</t>
        </r>
        <r>
          <rPr>
            <sz val="9"/>
            <color indexed="81"/>
            <rFont val="Tahoma"/>
            <family val="2"/>
          </rPr>
          <t xml:space="preserve">
Please advise if you require an integral or remote PSU.
Check location of the fan for voltage requirements Y / N</t>
        </r>
        <r>
          <rPr>
            <b/>
            <sz val="9"/>
            <color indexed="81"/>
            <rFont val="Tahoma"/>
            <family val="2"/>
          </rPr>
          <t xml:space="preserve">
</t>
        </r>
      </text>
    </comment>
    <comment ref="E24" authorId="0" shapeId="0">
      <text>
        <r>
          <rPr>
            <sz val="9"/>
            <color indexed="81"/>
            <rFont val="Tahoma"/>
            <family val="2"/>
          </rPr>
          <t xml:space="preserve">Please advise if you require the unit to be triggered by an external switch and not by the built in pull cord Y / N
</t>
        </r>
      </text>
    </comment>
    <comment ref="F24" authorId="0" shapeId="0">
      <text>
        <r>
          <rPr>
            <sz val="9"/>
            <color indexed="81"/>
            <rFont val="Tahoma"/>
            <family val="2"/>
          </rPr>
          <t xml:space="preserve">Do you want the unit to be triggered by Humidity? Y / N
</t>
        </r>
      </text>
    </comment>
    <comment ref="G24" authorId="0" shapeId="0">
      <text>
        <r>
          <rPr>
            <sz val="9"/>
            <color indexed="81"/>
            <rFont val="Tahoma"/>
            <family val="2"/>
          </rPr>
          <t>The slider enables the vent to be opened and closed.
If not required the vent will be permenantly open.</t>
        </r>
        <r>
          <rPr>
            <b/>
            <sz val="9"/>
            <color indexed="81"/>
            <rFont val="Tahoma"/>
            <family val="2"/>
          </rPr>
          <t xml:space="preserve">
</t>
        </r>
        <r>
          <rPr>
            <sz val="9"/>
            <color indexed="81"/>
            <rFont val="Tahoma"/>
            <family val="2"/>
          </rPr>
          <t>N.B</t>
        </r>
        <r>
          <rPr>
            <b/>
            <sz val="9"/>
            <color indexed="81"/>
            <rFont val="Tahoma"/>
            <family val="2"/>
          </rPr>
          <t xml:space="preserve"> </t>
        </r>
        <r>
          <rPr>
            <sz val="9"/>
            <color indexed="81"/>
            <rFont val="Tahoma"/>
            <family val="2"/>
          </rPr>
          <t>When the wind blows on this façade it could casue noise and drafts.</t>
        </r>
      </text>
    </comment>
    <comment ref="H24" authorId="0" shapeId="0">
      <text>
        <r>
          <rPr>
            <sz val="9"/>
            <color indexed="81"/>
            <rFont val="Tahoma"/>
            <family val="2"/>
          </rPr>
          <t xml:space="preserve">Do you require an external mesh, to reduce the risk of insects getting into the unit from outside? Y / N 
</t>
        </r>
      </text>
    </comment>
    <comment ref="P24" authorId="0" shapeId="0">
      <text>
        <r>
          <rPr>
            <sz val="9"/>
            <color indexed="81"/>
            <rFont val="Tahoma"/>
            <family val="2"/>
          </rPr>
          <t xml:space="preserve">Quantity of units required
</t>
        </r>
      </text>
    </comment>
    <comment ref="Q24" authorId="0" shapeId="0">
      <text>
        <r>
          <rPr>
            <b/>
            <sz val="9"/>
            <color indexed="81"/>
            <rFont val="Tahoma"/>
            <family val="2"/>
          </rPr>
          <t>Titon use only</t>
        </r>
        <r>
          <rPr>
            <sz val="9"/>
            <color indexed="81"/>
            <rFont val="Tahoma"/>
            <family val="2"/>
          </rPr>
          <t xml:space="preserve">
</t>
        </r>
      </text>
    </comment>
    <comment ref="R24" authorId="0" shapeId="0">
      <text>
        <r>
          <rPr>
            <sz val="9"/>
            <color indexed="81"/>
            <rFont val="Tahoma"/>
            <family val="2"/>
          </rPr>
          <t xml:space="preserve">If the colour is a non standard one please state the RAL colour and if Matt (M), Semi Gloss (SG) or Gloss (G)
</t>
        </r>
      </text>
    </comment>
    <comment ref="I25" authorId="0" shapeId="0">
      <text>
        <r>
          <rPr>
            <sz val="9"/>
            <color indexed="81"/>
            <rFont val="Tahoma"/>
            <family val="2"/>
          </rPr>
          <t xml:space="preserve">Which side do you want the pull cord, power flex and the red power indicating neon on? L / R
</t>
        </r>
      </text>
    </comment>
    <comment ref="J25" authorId="0" shapeId="0">
      <text>
        <r>
          <rPr>
            <sz val="9"/>
            <color indexed="81"/>
            <rFont val="Tahoma"/>
            <family val="2"/>
          </rPr>
          <t xml:space="preserve">Where do you want the power cable imerging from, at the front or the end of the unit? F / E
</t>
        </r>
      </text>
    </comment>
    <comment ref="K25" authorId="0" shapeId="0">
      <text>
        <r>
          <rPr>
            <sz val="9"/>
            <color indexed="81"/>
            <rFont val="Tahoma"/>
            <family val="2"/>
          </rPr>
          <t>Please specify the colour of the unit, as seen from inside of the property</t>
        </r>
      </text>
    </comment>
    <comment ref="L25" authorId="0" shapeId="0">
      <text>
        <r>
          <rPr>
            <sz val="9"/>
            <color indexed="81"/>
            <rFont val="Tahoma"/>
            <family val="2"/>
          </rPr>
          <t xml:space="preserve">Please specify the colour of the unit, as seen from outside of the property
</t>
        </r>
      </text>
    </comment>
    <comment ref="M25" authorId="0" shapeId="0">
      <text>
        <r>
          <rPr>
            <sz val="9"/>
            <color indexed="81"/>
            <rFont val="Tahoma"/>
            <family val="2"/>
          </rPr>
          <t xml:space="preserve">External width of the unit, generally the brickwork width.
Please see further detail by clicking on the Measuring &amp; Handing tab at the bottom of the spread sheet.
</t>
        </r>
      </text>
    </comment>
    <comment ref="N25" authorId="0" shapeId="0">
      <text>
        <r>
          <rPr>
            <sz val="9"/>
            <color indexed="81"/>
            <rFont val="Tahoma"/>
            <family val="2"/>
          </rPr>
          <t xml:space="preserve">Internal width of the unit, generally the plaster width.
Please see further detail by clicking on the Measuring &amp; Handling tab at the bottom of the spread sheet
</t>
        </r>
      </text>
    </comment>
    <comment ref="O25" authorId="0" shapeId="0">
      <text>
        <r>
          <rPr>
            <sz val="9"/>
            <color indexed="81"/>
            <rFont val="Tahoma"/>
            <family val="2"/>
          </rPr>
          <t>Please specify the thickness of the window
Please see further detail by clicking on the Measuring &amp; Handing tab at the bottom of the spread sheet.</t>
        </r>
      </text>
    </comment>
  </commentList>
</comments>
</file>

<file path=xl/sharedStrings.xml><?xml version="1.0" encoding="utf-8"?>
<sst xmlns="http://schemas.openxmlformats.org/spreadsheetml/2006/main" count="2036" uniqueCount="297">
  <si>
    <t>QUANTITY</t>
  </si>
  <si>
    <t>L = Left, R = Right (viewed from inside)</t>
  </si>
  <si>
    <t>B</t>
  </si>
  <si>
    <t>F</t>
  </si>
  <si>
    <t>Y</t>
  </si>
  <si>
    <t>L</t>
  </si>
  <si>
    <t>R</t>
  </si>
  <si>
    <t>W</t>
  </si>
  <si>
    <t>MM</t>
  </si>
  <si>
    <t>Group</t>
  </si>
  <si>
    <t>601-700</t>
  </si>
  <si>
    <t>701-800</t>
  </si>
  <si>
    <t>801-900</t>
  </si>
  <si>
    <t>901-1000</t>
  </si>
  <si>
    <t>1001-1100</t>
  </si>
  <si>
    <t>1101-1200</t>
  </si>
  <si>
    <t>1201-1300</t>
  </si>
  <si>
    <t>1301-1400</t>
  </si>
  <si>
    <t>1401-1500</t>
  </si>
  <si>
    <t>1501-1600</t>
  </si>
  <si>
    <t>1601-1700</t>
  </si>
  <si>
    <t>1701-1800</t>
  </si>
  <si>
    <t>1801-1900</t>
  </si>
  <si>
    <t>1901-2000</t>
  </si>
  <si>
    <t>2001-2100</t>
  </si>
  <si>
    <t>2101-2200</t>
  </si>
  <si>
    <t>2201-2300</t>
  </si>
  <si>
    <t>2301-2400</t>
  </si>
  <si>
    <t>2401-2500</t>
  </si>
  <si>
    <t>0-600</t>
  </si>
  <si>
    <t>Humidistat</t>
  </si>
  <si>
    <t>01</t>
  </si>
  <si>
    <t>02</t>
  </si>
  <si>
    <t>03</t>
  </si>
  <si>
    <t>04</t>
  </si>
  <si>
    <t>05</t>
  </si>
  <si>
    <t>06</t>
  </si>
  <si>
    <t>07</t>
  </si>
  <si>
    <t>08</t>
  </si>
  <si>
    <t>09</t>
  </si>
  <si>
    <t>Bathroom or Kitchen</t>
  </si>
  <si>
    <t>Internal Fan</t>
  </si>
  <si>
    <t>External Canopy</t>
  </si>
  <si>
    <t>F Dimension</t>
  </si>
  <si>
    <t>Size group</t>
  </si>
  <si>
    <t>Switch and flex handling</t>
  </si>
  <si>
    <t>Flex exit</t>
  </si>
  <si>
    <t>Colour</t>
  </si>
  <si>
    <t>Remote or Integral PSU and switch</t>
  </si>
  <si>
    <t>E</t>
  </si>
  <si>
    <t>HUMIDISTAT (Y=Yes)</t>
  </si>
  <si>
    <t>External Mesh (Y=Yes)</t>
  </si>
  <si>
    <t>F=Front, E=End</t>
  </si>
  <si>
    <t>TITON CODE</t>
  </si>
  <si>
    <t>FLEX
EXIT</t>
  </si>
  <si>
    <t>VENT-TREX Pricing/Order Sheet</t>
  </si>
  <si>
    <t>Date received</t>
  </si>
  <si>
    <t>Date sent to customer</t>
  </si>
  <si>
    <t>Order created by</t>
  </si>
  <si>
    <t>Titon PO no</t>
  </si>
  <si>
    <t>TITON USE ONLY</t>
  </si>
  <si>
    <t>Customer</t>
  </si>
  <si>
    <t>Contact name</t>
  </si>
  <si>
    <t>Project name</t>
  </si>
  <si>
    <t>Delivery address</t>
  </si>
  <si>
    <t>Customer order no</t>
  </si>
  <si>
    <t>Order</t>
  </si>
  <si>
    <t>Sheet</t>
  </si>
  <si>
    <t>of</t>
  </si>
  <si>
    <t>K</t>
  </si>
  <si>
    <t>Other</t>
  </si>
  <si>
    <t>NOTES:</t>
  </si>
  <si>
    <r>
      <t>Please confirm dimensions.</t>
    </r>
    <r>
      <rPr>
        <sz val="9"/>
        <rFont val="Arial Black"/>
        <family val="2"/>
      </rPr>
      <t xml:space="preserve">                                        </t>
    </r>
    <r>
      <rPr>
        <sz val="9"/>
        <rFont val="Arial"/>
        <family val="2"/>
      </rPr>
      <t>See Notes 1 to 5, then enter A, B and F                       dimensions on sheet overleaf</t>
    </r>
  </si>
  <si>
    <t>1)</t>
  </si>
  <si>
    <t>VENT-TREX can be supplied for a 'parallel' (typically English) or a 'check' (typically Scottish) reveal, please refer to diagrams below.</t>
  </si>
  <si>
    <t>2)</t>
  </si>
  <si>
    <t>These are intended only as general illustrations. Specfic installation details may vary &amp; should always be checked on site prior to order.</t>
  </si>
  <si>
    <t>3)</t>
  </si>
  <si>
    <t xml:space="preserve">Allow for uneven reveals &amp; check dimensions at more than one point. </t>
  </si>
  <si>
    <r>
      <t xml:space="preserve"> </t>
    </r>
    <r>
      <rPr>
        <sz val="9"/>
        <rFont val="Arial Black"/>
        <family val="2"/>
      </rPr>
      <t>A</t>
    </r>
    <r>
      <rPr>
        <b/>
        <sz val="9"/>
        <rFont val="Arial"/>
        <family val="2"/>
      </rPr>
      <t xml:space="preserve"> </t>
    </r>
    <r>
      <rPr>
        <sz val="9"/>
        <rFont val="Arial"/>
        <family val="2"/>
      </rPr>
      <t>= Width of Canopy</t>
    </r>
  </si>
  <si>
    <t>4)</t>
  </si>
  <si>
    <t>Allow for power cable if required to exit from end of unit.</t>
  </si>
  <si>
    <t>5)</t>
  </si>
  <si>
    <t>Round A &amp; B measurements down to nearest 5mm increment i.e. 973mm will be 970mm after tolerance).</t>
  </si>
  <si>
    <r>
      <t xml:space="preserve"> B</t>
    </r>
    <r>
      <rPr>
        <b/>
        <sz val="9"/>
        <rFont val="Arial"/>
        <family val="2"/>
      </rPr>
      <t xml:space="preserve"> </t>
    </r>
    <r>
      <rPr>
        <sz val="9"/>
        <rFont val="Arial"/>
        <family val="2"/>
      </rPr>
      <t>= Overall width of fan box unit</t>
    </r>
  </si>
  <si>
    <r>
      <t xml:space="preserve"> D</t>
    </r>
    <r>
      <rPr>
        <b/>
        <sz val="9"/>
        <rFont val="Arial"/>
        <family val="2"/>
      </rPr>
      <t xml:space="preserve"> </t>
    </r>
    <r>
      <rPr>
        <sz val="9"/>
        <rFont val="Arial"/>
        <family val="2"/>
      </rPr>
      <t>= Allow for fitting tolerance (may be uneven)</t>
    </r>
  </si>
  <si>
    <r>
      <t xml:space="preserve"> E</t>
    </r>
    <r>
      <rPr>
        <b/>
        <sz val="9"/>
        <rFont val="Arial"/>
        <family val="2"/>
      </rPr>
      <t xml:space="preserve"> </t>
    </r>
    <r>
      <rPr>
        <sz val="9"/>
        <rFont val="Arial"/>
        <family val="2"/>
      </rPr>
      <t>= Allow for thickness of internal soffit finishes</t>
    </r>
  </si>
  <si>
    <r>
      <t xml:space="preserve"> F</t>
    </r>
    <r>
      <rPr>
        <b/>
        <sz val="9"/>
        <rFont val="Arial"/>
        <family val="2"/>
      </rPr>
      <t xml:space="preserve"> </t>
    </r>
    <r>
      <rPr>
        <sz val="9"/>
        <rFont val="Arial"/>
        <family val="2"/>
      </rPr>
      <t>= Window head thickness</t>
    </r>
  </si>
  <si>
    <r>
      <t>IMPORTANT:</t>
    </r>
    <r>
      <rPr>
        <sz val="9"/>
        <rFont val="Arial"/>
        <family val="2"/>
      </rPr>
      <t xml:space="preserve"> </t>
    </r>
    <r>
      <rPr>
        <b/>
        <sz val="9"/>
        <rFont val="Arial"/>
        <family val="2"/>
      </rPr>
      <t xml:space="preserve">                                                             </t>
    </r>
    <r>
      <rPr>
        <sz val="9"/>
        <rFont val="Arial"/>
        <family val="2"/>
      </rPr>
      <t>Ensure sufficient clearance allowance.                      Titon cannot be held responsible if this                          does not occur.</t>
    </r>
  </si>
  <si>
    <t>CEILING SWITCH
(SUPPLIED BY CUSTOMER)
(Y=Yes)</t>
  </si>
  <si>
    <t>SWITCH &amp;
FLEX
HANDING</t>
  </si>
  <si>
    <t>MODEL
 (B=Bathroom K=Kitchen)</t>
  </si>
  <si>
    <t>COLOUR 
(RAL BS Or Other ref)</t>
  </si>
  <si>
    <t>S/</t>
  </si>
  <si>
    <t>Titon Order no</t>
  </si>
  <si>
    <t>Date sent to Vent Systems</t>
  </si>
  <si>
    <t>Requested Del Date</t>
  </si>
  <si>
    <r>
      <t xml:space="preserve">This form must be electronically completed and
returned in </t>
    </r>
    <r>
      <rPr>
        <b/>
        <sz val="12"/>
        <color indexed="60"/>
        <rFont val="Arial"/>
        <family val="2"/>
      </rPr>
      <t>Excel (.xls)</t>
    </r>
    <r>
      <rPr>
        <sz val="12"/>
        <rFont val="Arial"/>
        <family val="2"/>
      </rPr>
      <t xml:space="preserve"> format to: </t>
    </r>
  </si>
  <si>
    <t>11</t>
  </si>
  <si>
    <t>12</t>
  </si>
  <si>
    <t>9910GL</t>
  </si>
  <si>
    <t>8000M</t>
  </si>
  <si>
    <t>1013M</t>
  </si>
  <si>
    <t>TBC</t>
  </si>
  <si>
    <t>Standard</t>
  </si>
  <si>
    <t>Cord Control</t>
  </si>
  <si>
    <t>Continuous Power</t>
  </si>
  <si>
    <t>Continuous Running</t>
  </si>
  <si>
    <t>Variable speed</t>
  </si>
  <si>
    <t>No Mesh</t>
  </si>
  <si>
    <t>Mesh</t>
  </si>
  <si>
    <t>VX</t>
  </si>
  <si>
    <t>VF</t>
  </si>
  <si>
    <t>VA</t>
  </si>
  <si>
    <t>VB</t>
  </si>
  <si>
    <t>VK</t>
  </si>
  <si>
    <t>VL</t>
  </si>
  <si>
    <t>VM</t>
  </si>
  <si>
    <t>VN</t>
  </si>
  <si>
    <t>VP</t>
  </si>
  <si>
    <t>VR</t>
  </si>
  <si>
    <t>N</t>
  </si>
  <si>
    <t>Room</t>
  </si>
  <si>
    <t>Hand</t>
  </si>
  <si>
    <t>Exit</t>
  </si>
  <si>
    <t>Result</t>
  </si>
  <si>
    <t>Hum</t>
  </si>
  <si>
    <t>Always</t>
  </si>
  <si>
    <t>A</t>
  </si>
  <si>
    <t>Hum option</t>
  </si>
  <si>
    <t>Remote PSU</t>
  </si>
  <si>
    <t>Y/ N</t>
  </si>
  <si>
    <t>PSU</t>
  </si>
  <si>
    <t>Code</t>
  </si>
  <si>
    <t>C</t>
  </si>
  <si>
    <t>D</t>
  </si>
  <si>
    <t>Internal</t>
  </si>
  <si>
    <t>Remote</t>
  </si>
  <si>
    <t>Ceiling</t>
  </si>
  <si>
    <t>Lookup</t>
  </si>
  <si>
    <t>https://www.titon.com/uk/</t>
  </si>
  <si>
    <t>Notes</t>
  </si>
  <si>
    <t>Please complete ALL boxes, otherwise order cannot be accepted.</t>
  </si>
  <si>
    <t>Ceiling Switch</t>
  </si>
  <si>
    <t>PSU Checking</t>
  </si>
  <si>
    <t>Ceiling switch Checking</t>
  </si>
  <si>
    <t>Switch</t>
  </si>
  <si>
    <t>Lookup ABCD</t>
  </si>
  <si>
    <t>code</t>
  </si>
  <si>
    <t>Prefix</t>
  </si>
  <si>
    <t>Code check</t>
  </si>
  <si>
    <t>Colours</t>
  </si>
  <si>
    <t>7016SG</t>
  </si>
  <si>
    <t>COLOUR 
(W=White RAL9010,
 B=Brown RAL8016 or 0ther)</t>
  </si>
  <si>
    <t>7012M</t>
  </si>
  <si>
    <t>W W</t>
  </si>
  <si>
    <t>W B</t>
  </si>
  <si>
    <t>B W</t>
  </si>
  <si>
    <t>Other Other</t>
  </si>
  <si>
    <t>7012SG</t>
  </si>
  <si>
    <t>Ral 9010</t>
  </si>
  <si>
    <t>Ral 8016</t>
  </si>
  <si>
    <t>7015M</t>
  </si>
  <si>
    <t>9004M</t>
  </si>
  <si>
    <t>7021M</t>
  </si>
  <si>
    <t>088</t>
  </si>
  <si>
    <t>091</t>
  </si>
  <si>
    <t>Please Click and Select here</t>
  </si>
  <si>
    <t>Config</t>
  </si>
  <si>
    <t>Is PSU an Option</t>
  </si>
  <si>
    <t>Look up</t>
  </si>
  <si>
    <t>Is PSU selected for Kitchen? 1 yes 0 no</t>
  </si>
  <si>
    <t>Remote Selected 1 yes 0 no</t>
  </si>
  <si>
    <t xml:space="preserve">Vent-trex
</t>
  </si>
  <si>
    <t xml:space="preserve">Kitchen Unit - Continuous Running  - No Slide Bar - No Humidistat - External Mesh </t>
  </si>
  <si>
    <t>Unit is fitted with 2 fans that both run at low speed.</t>
  </si>
  <si>
    <t>Brentford</t>
  </si>
  <si>
    <t>Kitchen Unit - Standard Unit with Ceiling Switch, Humidistat, External Mesh &amp; Cable Front Exit</t>
  </si>
  <si>
    <t>Bathroom Unit - Standard Unit with Remote PSU, Ceiling Switch, Humidistat, External Mesh &amp; Cable Front Exit</t>
  </si>
  <si>
    <t>Greenwich</t>
  </si>
  <si>
    <t>Kitchen Unit - Continuous Running - Integral Momentary Switch -Always Integral PSU - No Slide Bar - No Humidistat - External Mesh</t>
  </si>
  <si>
    <t>Bathroom Unit - Intermittent Running - Integral Latching (on/off) Switch - remote PSU when Specified - always Humidistat - No Slide Bar - External Mesh</t>
  </si>
  <si>
    <t>Cord Control &amp; Continuous Power</t>
  </si>
  <si>
    <t>Cord control slide with integral on/off switch - Always humidistat - Always external mesh</t>
  </si>
  <si>
    <t>Remote PSU always in bathroom - Integral In Kitchen.</t>
  </si>
  <si>
    <t>Harrow Specification</t>
  </si>
  <si>
    <t>Tilt &amp; Turn/Pivot windows require ceiling switch, casement open out &amp; tilt only window require integral switch</t>
  </si>
  <si>
    <t>Integral PSU always in kitchen, remote PSU always in the bathroom</t>
  </si>
  <si>
    <t>Harlow</t>
  </si>
  <si>
    <t>Kitchen Unit - Continuous Running - Integral (on/off) Switch -Always Integral PSU - No Slide Bar - No Humidistat - External Mesh</t>
  </si>
  <si>
    <t>Bathroom Unit - Continuous Running - Integral (on/off) Switch - Always Integral PSU - No Slide Bar - No Humidistat  - External Mesh</t>
  </si>
  <si>
    <t>Havering</t>
  </si>
  <si>
    <t>Continuous Power - Always with Humidity and External Mesh</t>
  </si>
  <si>
    <t>Integral PSU always in kitchen and bathroom</t>
  </si>
  <si>
    <t>Sandwell</t>
  </si>
  <si>
    <t>Defined specifications</t>
  </si>
  <si>
    <t>Various local authorities or housing associations have historically selected their own specification.</t>
  </si>
  <si>
    <t>However it should not be taken for granted these are still current.</t>
  </si>
  <si>
    <t>Continuous Running  Kitchen And Bathroom Fans</t>
  </si>
  <si>
    <t>Slide Bar</t>
  </si>
  <si>
    <t>PSU / Switch requirements/Slider</t>
  </si>
  <si>
    <t>Slider</t>
  </si>
  <si>
    <t>G</t>
  </si>
  <si>
    <t>H</t>
  </si>
  <si>
    <t xml:space="preserve">Hammersmith &amp; Fulham </t>
  </si>
  <si>
    <t>REMOTE PSU - SELV (Y=Yes) 
Bathroom Only</t>
  </si>
  <si>
    <t>Continuous Power - Always Integral PSU, Humidistat and external Mesh</t>
  </si>
  <si>
    <t>Please check with the contract and or the specifier before ordering.</t>
  </si>
  <si>
    <t>Requires Specific order form - Please contact Titon for order sheet.</t>
  </si>
  <si>
    <t>All boxes below in Yellow must be completed.</t>
  </si>
  <si>
    <t xml:space="preserve">Enfield </t>
  </si>
  <si>
    <r>
      <t xml:space="preserve">Standard Model -  The </t>
    </r>
    <r>
      <rPr>
        <sz val="12"/>
        <color rgb="FF000000"/>
        <rFont val="Arial"/>
        <family val="2"/>
      </rPr>
      <t xml:space="preserve">Pull cord or ceiling switch must be pulled to switch the unit on, humidity sensing will only occur when the unit is on.   </t>
    </r>
  </si>
  <si>
    <r>
      <t xml:space="preserve">Cord Control  - </t>
    </r>
    <r>
      <rPr>
        <sz val="12"/>
        <color rgb="FF000000"/>
        <rFont val="Arial"/>
        <family val="2"/>
      </rPr>
      <t>The unit has two pull cords one each side. One to open the slide and switch the fan ON, one to close the slide and switch the unit OFF.</t>
    </r>
  </si>
  <si>
    <r>
      <t xml:space="preserve">Continuous power  -  The Pull cord or ceiling switch must be pulled to switch the unit on manually, the </t>
    </r>
    <r>
      <rPr>
        <sz val="12"/>
        <color rgb="FF000000"/>
        <rFont val="Arial"/>
        <family val="2"/>
      </rPr>
      <t>unit will always respond automatically to a change in humidity</t>
    </r>
  </si>
  <si>
    <r>
      <t>Continuous running - The f</t>
    </r>
    <r>
      <rPr>
        <sz val="12"/>
        <color rgb="FF000000"/>
        <rFont val="Arial"/>
        <family val="2"/>
      </rPr>
      <t>an will run at low speed continuously and increasing to the higher speed on pulling the pull cord.</t>
    </r>
    <r>
      <rPr>
        <sz val="11"/>
        <rFont val="Calibri"/>
        <family val="2"/>
      </rPr>
      <t/>
    </r>
  </si>
  <si>
    <t>A - External
Canopy width (mm)</t>
  </si>
  <si>
    <t>B - Internal
Fan width (mm)</t>
  </si>
  <si>
    <t>F - window head thickness (mm)</t>
  </si>
  <si>
    <t>Required Vent Trex Configurations  -  Please select  from the grey box below.
Only one configuration allowed per form</t>
  </si>
  <si>
    <t>Y or N</t>
  </si>
  <si>
    <t>Is hum always wanted 1 Yes 0 no</t>
  </si>
  <si>
    <t>Is hum an option 0 Yes 1 no</t>
  </si>
  <si>
    <t>Always check</t>
  </si>
  <si>
    <t>No Check</t>
  </si>
  <si>
    <t>Humidty Checks</t>
  </si>
  <si>
    <t>Slider Checks</t>
  </si>
  <si>
    <t>Are they valid options 0 yes 1 no</t>
  </si>
  <si>
    <t>Check</t>
  </si>
  <si>
    <t>Bathroom remote PSU option</t>
  </si>
  <si>
    <t>Empty cell check</t>
  </si>
  <si>
    <t>Lookup table</t>
  </si>
  <si>
    <t>Kitchen</t>
  </si>
  <si>
    <t>Min</t>
  </si>
  <si>
    <t>Bathroom With In PSU</t>
  </si>
  <si>
    <t>to ach 15l/s</t>
  </si>
  <si>
    <t>Minimum Sizes</t>
  </si>
  <si>
    <t>Bathroom With EXT PSU</t>
  </si>
  <si>
    <t>to ach 15l/s without hum</t>
  </si>
  <si>
    <t>to ach 15l/s with hum</t>
  </si>
  <si>
    <t>Min without hum</t>
  </si>
  <si>
    <t>Min with hum</t>
  </si>
  <si>
    <t>Continuous power</t>
  </si>
  <si>
    <t>Continuous running</t>
  </si>
  <si>
    <t>Bathroom with external PSU</t>
  </si>
  <si>
    <t>With Humidity min size</t>
  </si>
  <si>
    <t>Without Humidity min size</t>
  </si>
  <si>
    <t>Kitchen Min size to achieve airflow rating</t>
  </si>
  <si>
    <t>Bathroom with Integral PSU - Min size to achieve airflow rating</t>
  </si>
  <si>
    <t>Bathroom with Integral PSU - Min Size</t>
  </si>
  <si>
    <t>Kitchen  - Min size</t>
  </si>
  <si>
    <t>With Humidity - Min size to achieve flow rate</t>
  </si>
  <si>
    <t>Without Humidity - Min size to achieve flow rate</t>
  </si>
  <si>
    <t>Khum</t>
  </si>
  <si>
    <t>Bhum</t>
  </si>
  <si>
    <t>Brem</t>
  </si>
  <si>
    <t>Size check</t>
  </si>
  <si>
    <t>Red Flag</t>
  </si>
  <si>
    <t>Size lookup</t>
  </si>
  <si>
    <t>BRemHum</t>
  </si>
  <si>
    <t xml:space="preserve">Kitchen  
Barthroom </t>
  </si>
  <si>
    <t xml:space="preserve">Remote Selected 
</t>
  </si>
  <si>
    <t xml:space="preserve">Hum </t>
  </si>
  <si>
    <t xml:space="preserve">Vent Trex </t>
  </si>
  <si>
    <t>Over window extract fan and trickle vent</t>
  </si>
  <si>
    <t xml:space="preserve">Measuring and Handing Guide                                                                                               </t>
  </si>
  <si>
    <t>The Vent Trex product is made to order to suit your specific requirements in function, colour and size.</t>
  </si>
  <si>
    <t xml:space="preserve">Please check the selection in any box below highlighted in Red </t>
  </si>
  <si>
    <t>DIMENSIONS
See Measuring &amp; Handing Tab</t>
  </si>
  <si>
    <t>Where a size is shown in BLUE it is within accaptable sizes but it will not accheive the full airflow rate.
Where a size is shown in RED it is outside of the size range allowed.</t>
  </si>
  <si>
    <r>
      <t>Sizing and handing guidance is given on the</t>
    </r>
    <r>
      <rPr>
        <sz val="14"/>
        <color rgb="FF00B0F0"/>
        <rFont val="Arial"/>
        <family val="2"/>
      </rPr>
      <t xml:space="preserve"> ‘Measuring &amp; Handing’</t>
    </r>
    <r>
      <rPr>
        <sz val="14"/>
        <rFont val="Arial"/>
        <family val="2"/>
      </rPr>
      <t xml:space="preserve"> tab below.</t>
    </r>
  </si>
  <si>
    <r>
      <t xml:space="preserve">Historically we have developed different configurations for local authorities and housing associations, please check with your main contractor if there are pre defined configuration requirements. We have listed those we are aware of on the </t>
    </r>
    <r>
      <rPr>
        <sz val="14"/>
        <color rgb="FFFFC000"/>
        <rFont val="Arial"/>
        <family val="2"/>
      </rPr>
      <t>‘Local Authority &amp; Special Req’</t>
    </r>
    <r>
      <rPr>
        <sz val="14"/>
        <rFont val="Arial"/>
        <family val="2"/>
      </rPr>
      <t xml:space="preserve"> tab below.
Prior to using these you should check they are still current.</t>
    </r>
  </si>
  <si>
    <t xml:space="preserve"> to ach 30 l/s</t>
  </si>
  <si>
    <t>8.6l/s</t>
  </si>
  <si>
    <t>Bathroom Flow Rate</t>
  </si>
  <si>
    <t>Kitchen Flow Rate</t>
  </si>
  <si>
    <t>Once product is in manufacture is is not easy to modify and changes may encure charges to the purchaser</t>
  </si>
  <si>
    <t>Lambeth</t>
  </si>
  <si>
    <t>Once an order has been received and given to the factory for production any changes may cause delays and may result in additional cost to the purchaser.</t>
  </si>
  <si>
    <r>
      <t xml:space="preserve">Prior to requesting a Quote or Ordering it is critical that you understand the configuration you want and have all the details required to complete the </t>
    </r>
    <r>
      <rPr>
        <sz val="14"/>
        <color rgb="FF00B050"/>
        <rFont val="Arial"/>
        <family val="2"/>
      </rPr>
      <t>‘Quote – Order Form’ (see tab Below)</t>
    </r>
  </si>
  <si>
    <r>
      <t xml:space="preserve">All quote and order request must be made by completing the </t>
    </r>
    <r>
      <rPr>
        <sz val="14"/>
        <color rgb="FF00B050"/>
        <rFont val="Arial"/>
        <family val="2"/>
      </rPr>
      <t>'Quote – Order Form' (see tab Below)</t>
    </r>
    <r>
      <rPr>
        <sz val="14"/>
        <rFont val="Arial"/>
        <family val="2"/>
      </rPr>
      <t>. The completed form must be sent to sales@titon.co.uk in spreadsheet format.</t>
    </r>
  </si>
  <si>
    <t>Sizes (mm)</t>
  </si>
  <si>
    <t>Blue</t>
  </si>
  <si>
    <t>Vent-Trex - Titon UK</t>
  </si>
  <si>
    <t xml:space="preserve">Full details of the product are available on our web site  - </t>
  </si>
  <si>
    <t>8.7l/s -21l/s</t>
  </si>
  <si>
    <t>Phone Number</t>
  </si>
  <si>
    <t>Is switch an option 1 yes 0 no</t>
  </si>
  <si>
    <t>check</t>
  </si>
  <si>
    <t xml:space="preserve">Cord Control - No Humidistat, External Mesh, Remote PSU  or Ceiling Switch </t>
  </si>
  <si>
    <t>ventsales@titon.co.uk</t>
  </si>
  <si>
    <t>W 7012G</t>
  </si>
  <si>
    <t>LOCATION REFERENCE
 (Address where the unit is going to be fitted)</t>
  </si>
  <si>
    <t>Quote</t>
  </si>
  <si>
    <t>Quote Or Order?</t>
  </si>
  <si>
    <t>Vent Systems Job No.:</t>
  </si>
  <si>
    <r>
      <t>Cord Control -</t>
    </r>
    <r>
      <rPr>
        <b/>
        <sz val="9"/>
        <rFont val="Arial"/>
        <family val="2"/>
      </rPr>
      <t xml:space="preserve"> Currently unavailable</t>
    </r>
  </si>
  <si>
    <t>BM1356 iss 10</t>
  </si>
</sst>
</file>

<file path=xl/styles.xml><?xml version="1.0" encoding="utf-8"?>
<styleSheet xmlns="http://schemas.openxmlformats.org/spreadsheetml/2006/main" xmlns:mc="http://schemas.openxmlformats.org/markup-compatibility/2006" xmlns:x14ac="http://schemas.microsoft.com/office/spreadsheetml/2009/9/ac" mc:Ignorable="x14ac">
  <fonts count="43" x14ac:knownFonts="1">
    <font>
      <sz val="10"/>
      <name val="Arial"/>
    </font>
    <font>
      <sz val="8"/>
      <name val="Arial"/>
      <family val="2"/>
    </font>
    <font>
      <b/>
      <sz val="8"/>
      <name val="Arial"/>
      <family val="2"/>
    </font>
    <font>
      <sz val="9"/>
      <name val="Arial"/>
      <family val="2"/>
    </font>
    <font>
      <sz val="8"/>
      <name val="Arial"/>
      <family val="2"/>
    </font>
    <font>
      <b/>
      <sz val="10"/>
      <name val="Arial"/>
      <family val="2"/>
    </font>
    <font>
      <u/>
      <sz val="10"/>
      <color indexed="12"/>
      <name val="Arial"/>
      <family val="2"/>
    </font>
    <font>
      <sz val="10"/>
      <name val="Arial"/>
      <family val="2"/>
    </font>
    <font>
      <sz val="9"/>
      <color indexed="81"/>
      <name val="Tahoma"/>
      <family val="2"/>
    </font>
    <font>
      <sz val="26"/>
      <name val="Times New Roman"/>
      <family val="1"/>
    </font>
    <font>
      <sz val="15"/>
      <name val="Arial Black"/>
      <family val="2"/>
    </font>
    <font>
      <sz val="9"/>
      <name val="Arial Black"/>
      <family val="2"/>
    </font>
    <font>
      <b/>
      <sz val="9"/>
      <name val="Arial"/>
      <family val="2"/>
    </font>
    <font>
      <sz val="10"/>
      <name val="Arial Black"/>
      <family val="2"/>
    </font>
    <font>
      <b/>
      <u/>
      <sz val="8"/>
      <name val="Arial"/>
      <family val="2"/>
    </font>
    <font>
      <sz val="8"/>
      <name val="Times New Roman"/>
      <family val="1"/>
    </font>
    <font>
      <sz val="6"/>
      <name val="Arial"/>
      <family val="2"/>
    </font>
    <font>
      <b/>
      <sz val="12"/>
      <name val="Arial"/>
      <family val="2"/>
    </font>
    <font>
      <sz val="8"/>
      <name val="Arial"/>
      <family val="2"/>
    </font>
    <font>
      <b/>
      <sz val="6"/>
      <name val="Arial"/>
      <family val="2"/>
    </font>
    <font>
      <sz val="12"/>
      <name val="Arial"/>
      <family val="2"/>
    </font>
    <font>
      <b/>
      <i/>
      <sz val="12"/>
      <name val="Arial"/>
      <family val="2"/>
    </font>
    <font>
      <b/>
      <sz val="12"/>
      <color indexed="60"/>
      <name val="Arial"/>
      <family val="2"/>
    </font>
    <font>
      <b/>
      <sz val="16"/>
      <color rgb="FFFF0000"/>
      <name val="Arial"/>
      <family val="2"/>
    </font>
    <font>
      <b/>
      <sz val="9"/>
      <color indexed="81"/>
      <name val="Tahoma"/>
      <family val="2"/>
    </font>
    <font>
      <sz val="14"/>
      <name val="Arial"/>
      <family val="2"/>
    </font>
    <font>
      <sz val="28"/>
      <name val="Arial"/>
      <family val="2"/>
    </font>
    <font>
      <u/>
      <sz val="16"/>
      <name val="Arial"/>
      <family val="2"/>
    </font>
    <font>
      <sz val="9"/>
      <color theme="8" tint="-0.249977111117893"/>
      <name val="Arial"/>
      <family val="2"/>
    </font>
    <font>
      <sz val="10"/>
      <color rgb="FFFF0000"/>
      <name val="Arial"/>
      <family val="2"/>
    </font>
    <font>
      <sz val="11"/>
      <name val="Calibri"/>
      <family val="2"/>
    </font>
    <font>
      <sz val="12"/>
      <color rgb="FFFF0000"/>
      <name val="Arial"/>
      <family val="2"/>
    </font>
    <font>
      <sz val="12"/>
      <color rgb="FF000000"/>
      <name val="Arial"/>
      <family val="2"/>
    </font>
    <font>
      <sz val="36"/>
      <name val="Arial"/>
      <family val="2"/>
    </font>
    <font>
      <sz val="16"/>
      <name val="Arial"/>
      <family val="2"/>
    </font>
    <font>
      <sz val="14"/>
      <color rgb="FF00B0F0"/>
      <name val="Arial"/>
      <family val="2"/>
    </font>
    <font>
      <sz val="18"/>
      <name val="Arial"/>
      <family val="2"/>
    </font>
    <font>
      <sz val="14"/>
      <color rgb="FF00B050"/>
      <name val="Arial"/>
      <family val="2"/>
    </font>
    <font>
      <sz val="14"/>
      <color rgb="FFFFC000"/>
      <name val="Arial"/>
      <family val="2"/>
    </font>
    <font>
      <sz val="26"/>
      <name val="Arial"/>
      <family val="2"/>
    </font>
    <font>
      <u/>
      <sz val="16"/>
      <color indexed="12"/>
      <name val="Arial"/>
      <family val="2"/>
    </font>
    <font>
      <b/>
      <sz val="9"/>
      <color rgb="FF0070C0"/>
      <name val="Arial"/>
      <family val="2"/>
    </font>
    <font>
      <b/>
      <sz val="12"/>
      <color rgb="FF0070C0"/>
      <name val="Arial"/>
      <family val="2"/>
    </font>
  </fonts>
  <fills count="9">
    <fill>
      <patternFill patternType="none"/>
    </fill>
    <fill>
      <patternFill patternType="gray125"/>
    </fill>
    <fill>
      <patternFill patternType="solid">
        <fgColor indexed="47"/>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FFC000"/>
        <bgColor indexed="64"/>
      </patternFill>
    </fill>
  </fills>
  <borders count="38">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s>
  <cellStyleXfs count="3">
    <xf numFmtId="0" fontId="0" fillId="0" borderId="0"/>
    <xf numFmtId="0" fontId="6" fillId="0" borderId="0" applyNumberFormat="0" applyFill="0" applyBorder="0" applyAlignment="0" applyProtection="0">
      <alignment vertical="top"/>
      <protection locked="0"/>
    </xf>
    <xf numFmtId="0" fontId="7" fillId="0" borderId="0"/>
  </cellStyleXfs>
  <cellXfs count="329">
    <xf numFmtId="0" fontId="0" fillId="0" borderId="0" xfId="0"/>
    <xf numFmtId="0" fontId="5" fillId="0" borderId="0" xfId="0" applyFont="1"/>
    <xf numFmtId="0" fontId="0" fillId="0" borderId="1" xfId="0" applyBorder="1"/>
    <xf numFmtId="49" fontId="5" fillId="0" borderId="0" xfId="0" applyNumberFormat="1" applyFont="1"/>
    <xf numFmtId="49" fontId="0" fillId="0" borderId="0" xfId="0" applyNumberFormat="1"/>
    <xf numFmtId="0" fontId="3" fillId="0" borderId="0" xfId="0" applyFont="1"/>
    <xf numFmtId="0" fontId="3" fillId="0" borderId="0" xfId="0" applyFont="1" applyBorder="1" applyAlignment="1">
      <alignment horizontal="center" vertical="center"/>
    </xf>
    <xf numFmtId="0" fontId="3" fillId="0" borderId="0" xfId="0" applyFont="1" applyFill="1" applyBorder="1" applyAlignment="1">
      <alignment vertical="center" wrapText="1"/>
    </xf>
    <xf numFmtId="0" fontId="3" fillId="0" borderId="0" xfId="0" applyFont="1" applyBorder="1" applyAlignment="1">
      <alignment horizontal="center" vertical="center" textRotation="90" wrapText="1"/>
    </xf>
    <xf numFmtId="0" fontId="3" fillId="0" borderId="0" xfId="0" applyFont="1" applyBorder="1"/>
    <xf numFmtId="0" fontId="3" fillId="0" borderId="0" xfId="0" applyFont="1" applyBorder="1" applyAlignment="1" applyProtection="1">
      <alignment horizontal="center" vertical="center"/>
      <protection locked="0"/>
    </xf>
    <xf numFmtId="0" fontId="3" fillId="2" borderId="2" xfId="0" applyFont="1" applyFill="1" applyBorder="1"/>
    <xf numFmtId="0" fontId="3" fillId="0" borderId="0" xfId="0" applyFont="1" applyFill="1" applyBorder="1" applyAlignment="1">
      <alignment horizontal="center" vertical="center" textRotation="90" wrapText="1"/>
    </xf>
    <xf numFmtId="0" fontId="2" fillId="0" borderId="2" xfId="0" applyFont="1" applyBorder="1" applyAlignment="1">
      <alignment horizontal="center" vertical="center" textRotation="90" wrapText="1"/>
    </xf>
    <xf numFmtId="49" fontId="2" fillId="0" borderId="2" xfId="0" applyNumberFormat="1" applyFont="1" applyBorder="1" applyAlignment="1">
      <alignment horizontal="center" vertical="center" textRotation="90" wrapText="1"/>
    </xf>
    <xf numFmtId="0" fontId="5" fillId="0" borderId="0" xfId="0" applyFont="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2" xfId="0" applyFont="1" applyBorder="1"/>
    <xf numFmtId="0" fontId="6" fillId="0" borderId="0" xfId="1" applyBorder="1" applyAlignment="1" applyProtection="1">
      <alignment horizontal="center" vertical="center" wrapText="1"/>
    </xf>
    <xf numFmtId="0" fontId="7" fillId="0" borderId="0" xfId="2"/>
    <xf numFmtId="0" fontId="7" fillId="0" borderId="0" xfId="2" applyAlignment="1"/>
    <xf numFmtId="0" fontId="7" fillId="0" borderId="0" xfId="2" applyAlignment="1">
      <alignment vertical="center"/>
    </xf>
    <xf numFmtId="0" fontId="12" fillId="0" borderId="0" xfId="2" applyFont="1" applyAlignment="1">
      <alignment vertical="top"/>
    </xf>
    <xf numFmtId="0" fontId="7" fillId="0" borderId="0" xfId="2" applyFont="1" applyAlignment="1">
      <alignment vertical="center"/>
    </xf>
    <xf numFmtId="0" fontId="7" fillId="0" borderId="0" xfId="2" applyFont="1" applyBorder="1" applyAlignment="1">
      <alignment vertical="center"/>
    </xf>
    <xf numFmtId="0" fontId="3" fillId="0" borderId="0" xfId="2" applyFont="1" applyAlignment="1">
      <alignment horizontal="left" vertical="top"/>
    </xf>
    <xf numFmtId="0" fontId="3" fillId="0" borderId="0" xfId="2" applyFont="1" applyBorder="1" applyAlignment="1">
      <alignment vertical="top" wrapText="1"/>
    </xf>
    <xf numFmtId="0" fontId="3" fillId="0" borderId="0" xfId="2" applyFont="1" applyAlignment="1">
      <alignment vertical="top"/>
    </xf>
    <xf numFmtId="0" fontId="7" fillId="0" borderId="0" xfId="2" applyBorder="1" applyAlignment="1">
      <alignment vertical="top" wrapText="1"/>
    </xf>
    <xf numFmtId="0" fontId="7" fillId="0" borderId="0" xfId="2" applyAlignment="1">
      <alignment vertical="top" wrapText="1"/>
    </xf>
    <xf numFmtId="0" fontId="7" fillId="0" borderId="0" xfId="2" applyAlignment="1">
      <alignment horizontal="left" vertical="center"/>
    </xf>
    <xf numFmtId="0" fontId="1" fillId="0" borderId="0" xfId="2" applyFont="1"/>
    <xf numFmtId="0" fontId="1" fillId="0" borderId="0" xfId="2" applyFont="1" applyAlignment="1">
      <alignment horizontal="left" vertical="center"/>
    </xf>
    <xf numFmtId="0" fontId="5" fillId="0" borderId="0" xfId="2" applyFont="1" applyAlignment="1"/>
    <xf numFmtId="0" fontId="12" fillId="0" borderId="0" xfId="2" applyFont="1" applyAlignment="1">
      <alignment horizontal="left" vertical="center"/>
    </xf>
    <xf numFmtId="0" fontId="3" fillId="0" borderId="0" xfId="2" applyFont="1" applyAlignment="1">
      <alignment horizontal="left" vertical="center"/>
    </xf>
    <xf numFmtId="0" fontId="2" fillId="0" borderId="0" xfId="2" applyFont="1" applyAlignment="1">
      <alignment horizontal="center"/>
    </xf>
    <xf numFmtId="0" fontId="14" fillId="0" borderId="0" xfId="2" applyFont="1" applyAlignment="1">
      <alignment horizontal="center"/>
    </xf>
    <xf numFmtId="0" fontId="15" fillId="0" borderId="0" xfId="2" applyFont="1"/>
    <xf numFmtId="0" fontId="14" fillId="0" borderId="0" xfId="2" applyFont="1"/>
    <xf numFmtId="0" fontId="2" fillId="0" borderId="0" xfId="2" applyFont="1"/>
    <xf numFmtId="0" fontId="1" fillId="0" borderId="0" xfId="2" applyFont="1" applyAlignment="1">
      <alignment vertical="top"/>
    </xf>
    <xf numFmtId="0" fontId="13" fillId="0" borderId="0" xfId="2" applyFont="1" applyBorder="1" applyAlignment="1">
      <alignment horizontal="left" vertical="center"/>
    </xf>
    <xf numFmtId="0" fontId="7" fillId="0" borderId="0" xfId="2" applyBorder="1"/>
    <xf numFmtId="0" fontId="15" fillId="0" borderId="0" xfId="2" applyFont="1" applyBorder="1"/>
    <xf numFmtId="0" fontId="2" fillId="0" borderId="0" xfId="2" applyFont="1" applyBorder="1"/>
    <xf numFmtId="0" fontId="1" fillId="0" borderId="0" xfId="2" applyFont="1" applyBorder="1"/>
    <xf numFmtId="0" fontId="3" fillId="0" borderId="0" xfId="2" applyFont="1"/>
    <xf numFmtId="0" fontId="1" fillId="0" borderId="0" xfId="2" applyFont="1" applyAlignment="1"/>
    <xf numFmtId="0" fontId="3" fillId="0" borderId="0" xfId="0" applyFont="1" applyProtection="1"/>
    <xf numFmtId="0" fontId="3" fillId="0" borderId="0" xfId="0" applyFont="1" applyAlignment="1" applyProtection="1">
      <alignment vertical="center"/>
    </xf>
    <xf numFmtId="0" fontId="2"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4" fillId="0" borderId="0" xfId="0" applyFont="1" applyBorder="1" applyAlignment="1" applyProtection="1">
      <alignment horizontal="left" vertical="center"/>
    </xf>
    <xf numFmtId="0" fontId="3" fillId="0" borderId="0" xfId="0" applyFont="1" applyBorder="1" applyAlignment="1" applyProtection="1">
      <alignment horizontal="center" vertical="center" wrapText="1"/>
    </xf>
    <xf numFmtId="0" fontId="3" fillId="0" borderId="0" xfId="0" applyFont="1" applyBorder="1" applyAlignment="1" applyProtection="1">
      <alignment vertical="center"/>
    </xf>
    <xf numFmtId="0" fontId="3" fillId="0" borderId="2" xfId="0" applyFont="1" applyBorder="1" applyAlignment="1" applyProtection="1">
      <alignment horizontal="center" vertical="center"/>
      <protection hidden="1"/>
    </xf>
    <xf numFmtId="0" fontId="21" fillId="0" borderId="0" xfId="0" applyFont="1" applyBorder="1" applyAlignment="1">
      <alignment vertical="center"/>
    </xf>
    <xf numFmtId="0" fontId="20" fillId="0" borderId="2" xfId="0" applyFont="1" applyBorder="1" applyAlignment="1">
      <alignment vertical="center"/>
    </xf>
    <xf numFmtId="0" fontId="20" fillId="0" borderId="0" xfId="0" applyFont="1" applyAlignment="1">
      <alignment vertical="center"/>
    </xf>
    <xf numFmtId="0" fontId="20" fillId="0" borderId="4" xfId="0" applyFont="1" applyBorder="1" applyAlignment="1">
      <alignment vertical="center"/>
    </xf>
    <xf numFmtId="0" fontId="20" fillId="0" borderId="3" xfId="0" applyFont="1" applyBorder="1" applyAlignment="1">
      <alignment vertical="center"/>
    </xf>
    <xf numFmtId="0" fontId="20" fillId="0" borderId="0" xfId="0" applyFont="1" applyAlignment="1" applyProtection="1">
      <alignment vertical="center"/>
    </xf>
    <xf numFmtId="0" fontId="3" fillId="0" borderId="2"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xf>
    <xf numFmtId="0" fontId="3" fillId="0" borderId="2" xfId="0" applyFont="1" applyBorder="1" applyAlignment="1">
      <alignment horizontal="center"/>
    </xf>
    <xf numFmtId="0" fontId="3" fillId="0" borderId="0" xfId="0" applyFont="1" applyBorder="1" applyAlignment="1">
      <alignment horizontal="center"/>
    </xf>
    <xf numFmtId="0" fontId="7" fillId="0" borderId="0" xfId="2"/>
    <xf numFmtId="0" fontId="17" fillId="0" borderId="0" xfId="0" applyFont="1" applyAlignment="1">
      <alignment vertical="center" wrapText="1"/>
    </xf>
    <xf numFmtId="0" fontId="3" fillId="0" borderId="0" xfId="0" applyFont="1" applyAlignment="1">
      <alignment horizontal="center"/>
    </xf>
    <xf numFmtId="0" fontId="17" fillId="3" borderId="0" xfId="0" applyFont="1" applyFill="1" applyBorder="1" applyAlignment="1">
      <alignment vertical="center" wrapText="1"/>
    </xf>
    <xf numFmtId="0" fontId="3" fillId="0" borderId="5" xfId="0" applyFont="1" applyBorder="1" applyAlignment="1">
      <alignment horizontal="center"/>
    </xf>
    <xf numFmtId="0" fontId="3" fillId="0" borderId="2" xfId="0" applyFont="1" applyBorder="1" applyAlignment="1">
      <alignment horizontal="center" vertical="center"/>
    </xf>
    <xf numFmtId="0" fontId="3" fillId="0" borderId="2" xfId="0" applyFont="1" applyBorder="1" applyAlignment="1">
      <alignment horizontal="center" vertical="center" textRotation="90" wrapText="1"/>
    </xf>
    <xf numFmtId="0" fontId="2" fillId="0" borderId="0" xfId="0" applyFont="1" applyFill="1" applyBorder="1" applyAlignment="1">
      <alignment horizontal="center" vertical="center" wrapText="1"/>
    </xf>
    <xf numFmtId="0" fontId="3"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1" fillId="0" borderId="13" xfId="0" applyFont="1" applyBorder="1" applyAlignment="1">
      <alignment vertical="center"/>
    </xf>
    <xf numFmtId="0" fontId="21" fillId="0" borderId="10" xfId="0" applyFont="1" applyBorder="1" applyAlignment="1">
      <alignment vertical="center"/>
    </xf>
    <xf numFmtId="0" fontId="21" fillId="0" borderId="19" xfId="0" applyFont="1" applyBorder="1" applyAlignment="1">
      <alignment horizontal="right" vertical="center"/>
    </xf>
    <xf numFmtId="0" fontId="21" fillId="0" borderId="0" xfId="0" applyFont="1" applyBorder="1" applyAlignment="1" applyProtection="1">
      <alignment horizontal="left" vertical="top" wrapText="1"/>
      <protection locked="0"/>
    </xf>
    <xf numFmtId="0" fontId="3" fillId="0" borderId="21" xfId="0" applyFont="1" applyBorder="1"/>
    <xf numFmtId="0" fontId="3" fillId="0" borderId="14" xfId="0" applyFont="1" applyBorder="1"/>
    <xf numFmtId="0" fontId="3" fillId="0" borderId="9" xfId="0" applyFont="1" applyBorder="1" applyAlignment="1">
      <alignment horizontal="center"/>
    </xf>
    <xf numFmtId="0" fontId="3" fillId="0" borderId="10" xfId="0" applyFont="1" applyBorder="1"/>
    <xf numFmtId="0" fontId="3" fillId="7" borderId="0" xfId="0" applyFont="1" applyFill="1" applyBorder="1" applyAlignment="1">
      <alignment vertical="center"/>
    </xf>
    <xf numFmtId="0" fontId="3" fillId="6" borderId="0" xfId="0" applyFont="1" applyFill="1" applyBorder="1" applyAlignment="1">
      <alignment vertical="center"/>
    </xf>
    <xf numFmtId="0" fontId="7" fillId="4" borderId="27" xfId="0" applyFont="1" applyFill="1" applyBorder="1" applyAlignment="1" applyProtection="1">
      <alignment horizontal="center" vertical="center" wrapText="1"/>
      <protection locked="0" hidden="1"/>
    </xf>
    <xf numFmtId="0" fontId="3" fillId="0" borderId="8" xfId="0" applyFont="1" applyBorder="1" applyAlignment="1">
      <alignment horizontal="center" vertical="center" wrapText="1"/>
    </xf>
    <xf numFmtId="0" fontId="3" fillId="0" borderId="8" xfId="0" applyFont="1" applyBorder="1" applyAlignment="1">
      <alignment horizontal="center" vertical="center" textRotation="90"/>
    </xf>
    <xf numFmtId="0" fontId="20" fillId="3" borderId="3"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locked="0" hidden="1"/>
    </xf>
    <xf numFmtId="49" fontId="2" fillId="0" borderId="25" xfId="0" applyNumberFormat="1" applyFont="1" applyBorder="1" applyAlignment="1">
      <alignment horizontal="center" vertical="center" textRotation="90" wrapText="1"/>
    </xf>
    <xf numFmtId="49" fontId="2" fillId="0" borderId="28" xfId="0" applyNumberFormat="1" applyFont="1" applyBorder="1" applyAlignment="1">
      <alignment horizontal="center" vertical="center" textRotation="90" wrapText="1"/>
    </xf>
    <xf numFmtId="49" fontId="2" fillId="0" borderId="29" xfId="0" applyNumberFormat="1" applyFont="1" applyBorder="1" applyAlignment="1">
      <alignment horizontal="center" vertical="center" textRotation="90" wrapText="1"/>
    </xf>
    <xf numFmtId="0" fontId="3" fillId="0" borderId="2" xfId="0" applyFont="1" applyBorder="1" applyAlignment="1">
      <alignment wrapText="1"/>
    </xf>
    <xf numFmtId="0" fontId="3" fillId="0" borderId="2" xfId="0" quotePrefix="1" applyFont="1" applyBorder="1"/>
    <xf numFmtId="0" fontId="3" fillId="0" borderId="0" xfId="0" applyFont="1" applyFill="1" applyBorder="1" applyAlignment="1">
      <alignment horizontal="center" vertical="center" wrapText="1"/>
    </xf>
    <xf numFmtId="49" fontId="2" fillId="0" borderId="28" xfId="0" applyNumberFormat="1" applyFont="1" applyBorder="1" applyAlignment="1">
      <alignment vertical="center" textRotation="90" wrapText="1"/>
    </xf>
    <xf numFmtId="49" fontId="2" fillId="0" borderId="30" xfId="0" applyNumberFormat="1" applyFont="1" applyBorder="1" applyAlignment="1">
      <alignment vertical="center" textRotation="90" wrapText="1"/>
    </xf>
    <xf numFmtId="0" fontId="7" fillId="4" borderId="19" xfId="0" applyFont="1" applyFill="1" applyBorder="1" applyAlignment="1" applyProtection="1">
      <alignment horizontal="center" vertical="center" wrapText="1"/>
      <protection locked="0" hidden="1"/>
    </xf>
    <xf numFmtId="0" fontId="7" fillId="4" borderId="20" xfId="0" applyFont="1" applyFill="1" applyBorder="1" applyAlignment="1" applyProtection="1">
      <alignment horizontal="center" vertical="center" wrapText="1"/>
      <protection locked="0" hidden="1"/>
    </xf>
    <xf numFmtId="0" fontId="7" fillId="4" borderId="21" xfId="0" applyFont="1" applyFill="1" applyBorder="1" applyAlignment="1" applyProtection="1">
      <alignment horizontal="center" vertical="center" wrapText="1"/>
      <protection locked="0" hidden="1"/>
    </xf>
    <xf numFmtId="0" fontId="7" fillId="0" borderId="0" xfId="0" applyFont="1"/>
    <xf numFmtId="0" fontId="25" fillId="0" borderId="0" xfId="0" applyFont="1"/>
    <xf numFmtId="0" fontId="26" fillId="0" borderId="0" xfId="0" applyFont="1"/>
    <xf numFmtId="0" fontId="27" fillId="0" borderId="0" xfId="0" applyFont="1"/>
    <xf numFmtId="0" fontId="28" fillId="0" borderId="2" xfId="0" applyFont="1" applyBorder="1" applyAlignment="1">
      <alignment horizontal="center"/>
    </xf>
    <xf numFmtId="0" fontId="28" fillId="0" borderId="2" xfId="0" applyFont="1" applyBorder="1"/>
    <xf numFmtId="0" fontId="28" fillId="0" borderId="7" xfId="0" applyFont="1" applyBorder="1" applyAlignment="1">
      <alignment horizontal="center"/>
    </xf>
    <xf numFmtId="0" fontId="28" fillId="0" borderId="23" xfId="0" applyFont="1" applyBorder="1" applyAlignment="1">
      <alignment horizontal="center"/>
    </xf>
    <xf numFmtId="0" fontId="28" fillId="0" borderId="15" xfId="0" applyFont="1" applyBorder="1" applyAlignment="1"/>
    <xf numFmtId="0" fontId="28" fillId="0" borderId="24" xfId="0" applyFont="1" applyBorder="1" applyAlignment="1"/>
    <xf numFmtId="0" fontId="28" fillId="0" borderId="9" xfId="0" applyFont="1" applyBorder="1" applyAlignment="1">
      <alignment horizontal="center"/>
    </xf>
    <xf numFmtId="0" fontId="28" fillId="0" borderId="5" xfId="0" applyFont="1" applyBorder="1" applyAlignment="1">
      <alignment horizontal="center"/>
    </xf>
    <xf numFmtId="0" fontId="28" fillId="0" borderId="5" xfId="0" applyFont="1" applyBorder="1"/>
    <xf numFmtId="0" fontId="28" fillId="0" borderId="22" xfId="0" applyFont="1" applyBorder="1" applyAlignment="1">
      <alignment horizontal="center"/>
    </xf>
    <xf numFmtId="0" fontId="28" fillId="0" borderId="26" xfId="0" applyFont="1" applyBorder="1" applyAlignment="1">
      <alignment horizontal="center"/>
    </xf>
    <xf numFmtId="0" fontId="28" fillId="0" borderId="16" xfId="0" applyFont="1" applyBorder="1" applyAlignment="1">
      <alignment horizontal="center"/>
    </xf>
    <xf numFmtId="0" fontId="3" fillId="0" borderId="13" xfId="0" applyFont="1" applyBorder="1"/>
    <xf numFmtId="0" fontId="3" fillId="0" borderId="11" xfId="0" applyFont="1" applyBorder="1"/>
    <xf numFmtId="0" fontId="3" fillId="0" borderId="12" xfId="0" applyFont="1" applyBorder="1"/>
    <xf numFmtId="0" fontId="3" fillId="0" borderId="20" xfId="0" applyFont="1" applyBorder="1"/>
    <xf numFmtId="0" fontId="28" fillId="0" borderId="14" xfId="0" applyFont="1" applyBorder="1" applyAlignment="1">
      <alignment horizontal="center"/>
    </xf>
    <xf numFmtId="0" fontId="28" fillId="0" borderId="10" xfId="0" applyFont="1" applyBorder="1" applyAlignment="1">
      <alignment horizontal="center"/>
    </xf>
    <xf numFmtId="0" fontId="28" fillId="0" borderId="31" xfId="0" applyFont="1" applyBorder="1" applyAlignment="1">
      <alignment horizontal="center"/>
    </xf>
    <xf numFmtId="0" fontId="3" fillId="0" borderId="7" xfId="0" applyFont="1" applyBorder="1" applyAlignment="1">
      <alignment horizontal="center"/>
    </xf>
    <xf numFmtId="0" fontId="29" fillId="0" borderId="0" xfId="0" applyFont="1"/>
    <xf numFmtId="0" fontId="20" fillId="0" borderId="0" xfId="0" applyFont="1" applyBorder="1" applyAlignment="1">
      <alignment vertical="center" wrapText="1"/>
    </xf>
    <xf numFmtId="0" fontId="20" fillId="0" borderId="9" xfId="0" applyFont="1" applyBorder="1" applyAlignment="1">
      <alignment vertical="center"/>
    </xf>
    <xf numFmtId="0" fontId="3" fillId="0" borderId="0" xfId="0" applyFont="1" applyAlignment="1">
      <alignment horizontal="left" vertical="top"/>
    </xf>
    <xf numFmtId="0" fontId="3" fillId="0" borderId="0" xfId="0" applyFont="1" applyBorder="1" applyAlignment="1">
      <alignment horizontal="left" vertical="top"/>
    </xf>
    <xf numFmtId="0" fontId="20" fillId="0" borderId="0" xfId="0" applyFont="1" applyAlignment="1">
      <alignment horizontal="left" vertical="top"/>
    </xf>
    <xf numFmtId="0" fontId="31" fillId="0" borderId="0" xfId="0" applyFont="1" applyAlignment="1" applyProtection="1">
      <alignment vertical="center" wrapText="1"/>
    </xf>
    <xf numFmtId="0" fontId="21" fillId="0" borderId="0" xfId="0" applyFont="1" applyBorder="1" applyAlignment="1" applyProtection="1">
      <alignment horizontal="left" vertical="top" wrapText="1"/>
      <protection locked="0"/>
    </xf>
    <xf numFmtId="0" fontId="0" fillId="0" borderId="2" xfId="0" applyBorder="1" applyAlignment="1">
      <alignment horizontal="center"/>
    </xf>
    <xf numFmtId="0" fontId="7" fillId="0" borderId="2" xfId="0" applyFont="1" applyBorder="1" applyAlignment="1">
      <alignment horizontal="center"/>
    </xf>
    <xf numFmtId="49" fontId="2" fillId="0" borderId="29" xfId="0" applyNumberFormat="1" applyFont="1" applyBorder="1" applyAlignment="1">
      <alignment vertical="center" textRotation="90" wrapText="1"/>
    </xf>
    <xf numFmtId="49" fontId="2" fillId="0" borderId="30" xfId="0" applyNumberFormat="1" applyFont="1" applyBorder="1" applyAlignment="1">
      <alignment horizontal="center" vertical="center" textRotation="90" wrapText="1"/>
    </xf>
    <xf numFmtId="0" fontId="7" fillId="0" borderId="29" xfId="0" applyFont="1" applyBorder="1" applyAlignment="1" applyProtection="1">
      <alignment horizontal="center" vertical="center" wrapText="1"/>
      <protection locked="0" hidden="1"/>
    </xf>
    <xf numFmtId="0" fontId="7" fillId="0" borderId="30" xfId="0" applyFont="1" applyBorder="1" applyAlignment="1" applyProtection="1">
      <alignment horizontal="center" vertical="center" wrapText="1"/>
      <protection locked="0" hidden="1"/>
    </xf>
    <xf numFmtId="0" fontId="7" fillId="0" borderId="25" xfId="0" applyFont="1" applyBorder="1" applyAlignment="1" applyProtection="1">
      <alignment horizontal="center" vertical="center" wrapText="1"/>
      <protection locked="0" hidden="1"/>
    </xf>
    <xf numFmtId="49" fontId="2" fillId="0" borderId="2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29" xfId="0" applyNumberFormat="1" applyFont="1" applyBorder="1" applyAlignment="1">
      <alignment vertical="center" wrapText="1"/>
    </xf>
    <xf numFmtId="0" fontId="3" fillId="0" borderId="32" xfId="0" applyFont="1" applyBorder="1"/>
    <xf numFmtId="0" fontId="3" fillId="0" borderId="8" xfId="0" applyFont="1" applyBorder="1" applyAlignment="1">
      <alignment horizontal="center"/>
    </xf>
    <xf numFmtId="0" fontId="3" fillId="0" borderId="33" xfId="0" applyFont="1" applyBorder="1" applyAlignment="1"/>
    <xf numFmtId="0" fontId="3" fillId="0" borderId="34" xfId="0" applyFont="1" applyBorder="1" applyAlignment="1"/>
    <xf numFmtId="0" fontId="3" fillId="0" borderId="8" xfId="0" applyFont="1" applyBorder="1"/>
    <xf numFmtId="0" fontId="28" fillId="0" borderId="0" xfId="0" applyFont="1" applyBorder="1" applyAlignment="1">
      <alignment horizontal="center"/>
    </xf>
    <xf numFmtId="0" fontId="28" fillId="0" borderId="0" xfId="0" applyFont="1" applyBorder="1"/>
    <xf numFmtId="0" fontId="3" fillId="0" borderId="13" xfId="0" applyFont="1" applyBorder="1" applyAlignment="1">
      <alignment vertical="center" wrapText="1"/>
    </xf>
    <xf numFmtId="0" fontId="28" fillId="0" borderId="14" xfId="0" applyFont="1" applyBorder="1"/>
    <xf numFmtId="0" fontId="3" fillId="0" borderId="13" xfId="0" applyFont="1" applyBorder="1" applyAlignment="1">
      <alignment horizontal="center"/>
    </xf>
    <xf numFmtId="0" fontId="28" fillId="0" borderId="7" xfId="0" applyFont="1" applyBorder="1" applyAlignment="1"/>
    <xf numFmtId="0" fontId="7" fillId="0" borderId="28" xfId="0" applyFont="1" applyBorder="1" applyAlignment="1" applyProtection="1">
      <alignment horizontal="center" vertical="center" wrapText="1"/>
      <protection locked="0" hidden="1"/>
    </xf>
    <xf numFmtId="0" fontId="3" fillId="0" borderId="19" xfId="0" applyFont="1" applyBorder="1" applyAlignment="1">
      <alignment horizontal="center"/>
    </xf>
    <xf numFmtId="0" fontId="28" fillId="0" borderId="13" xfId="0" applyFont="1" applyBorder="1" applyAlignment="1">
      <alignment horizontal="center"/>
    </xf>
    <xf numFmtId="0" fontId="3" fillId="0" borderId="14" xfId="0" applyFont="1" applyBorder="1" applyAlignment="1">
      <alignment horizontal="center"/>
    </xf>
    <xf numFmtId="0" fontId="20" fillId="0" borderId="0" xfId="0" applyFont="1" applyAlignment="1">
      <alignment horizontal="center" vertical="top"/>
    </xf>
    <xf numFmtId="0" fontId="3" fillId="0" borderId="0" xfId="0" applyFont="1" applyAlignment="1">
      <alignment horizontal="center" vertical="top"/>
    </xf>
    <xf numFmtId="0" fontId="3" fillId="0" borderId="2" xfId="0" quotePrefix="1" applyFont="1" applyBorder="1" applyAlignment="1">
      <alignment horizontal="center"/>
    </xf>
    <xf numFmtId="0" fontId="0" fillId="0" borderId="0" xfId="0" applyBorder="1"/>
    <xf numFmtId="0" fontId="3" fillId="0" borderId="2" xfId="0" applyFont="1" applyBorder="1" applyAlignment="1">
      <alignment horizontal="center"/>
    </xf>
    <xf numFmtId="0" fontId="3" fillId="0" borderId="0" xfId="0" quotePrefix="1" applyFont="1" applyBorder="1" applyAlignment="1">
      <alignment horizontal="center"/>
    </xf>
    <xf numFmtId="0" fontId="3" fillId="0" borderId="2" xfId="0" applyFont="1" applyBorder="1" applyAlignment="1">
      <alignment horizontal="center" vertical="center" wrapText="1"/>
    </xf>
    <xf numFmtId="49" fontId="1" fillId="0" borderId="2" xfId="0" applyNumberFormat="1" applyFont="1" applyBorder="1" applyAlignment="1">
      <alignment horizontal="center" vertical="center" textRotation="90" wrapText="1"/>
    </xf>
    <xf numFmtId="0" fontId="3" fillId="8" borderId="2" xfId="0" applyFont="1" applyFill="1" applyBorder="1" applyAlignment="1">
      <alignment horizontal="center" vertical="center"/>
    </xf>
    <xf numFmtId="0" fontId="3" fillId="2" borderId="0" xfId="0" applyFont="1" applyFill="1" applyBorder="1" applyAlignment="1"/>
    <xf numFmtId="0" fontId="3" fillId="2" borderId="0" xfId="0" applyFont="1" applyFill="1" applyBorder="1" applyAlignment="1">
      <alignment horizontal="center" textRotation="90"/>
    </xf>
    <xf numFmtId="0" fontId="3" fillId="2" borderId="5" xfId="0" applyFont="1" applyFill="1" applyBorder="1" applyAlignment="1">
      <alignment horizontal="center" vertical="center" textRotation="90" wrapText="1"/>
    </xf>
    <xf numFmtId="0" fontId="3" fillId="0" borderId="5" xfId="0" applyFont="1" applyBorder="1" applyAlignment="1">
      <alignment horizontal="center" vertical="center"/>
    </xf>
    <xf numFmtId="0" fontId="3" fillId="2" borderId="9" xfId="0" applyFont="1" applyFill="1" applyBorder="1" applyAlignment="1">
      <alignment horizontal="center" vertical="center"/>
    </xf>
    <xf numFmtId="0" fontId="3" fillId="2" borderId="22" xfId="0" applyFont="1" applyFill="1" applyBorder="1" applyAlignment="1">
      <alignment horizontal="center" vertical="center"/>
    </xf>
    <xf numFmtId="0" fontId="3" fillId="0" borderId="12" xfId="0" applyFont="1" applyBorder="1" applyAlignment="1">
      <alignment horizontal="center"/>
    </xf>
    <xf numFmtId="0" fontId="3" fillId="0" borderId="19" xfId="0" applyFont="1" applyBorder="1"/>
    <xf numFmtId="0" fontId="3" fillId="0" borderId="20" xfId="0" applyFont="1" applyBorder="1" applyAlignment="1">
      <alignment horizontal="center"/>
    </xf>
    <xf numFmtId="0" fontId="3" fillId="0" borderId="11" xfId="0" applyFont="1" applyBorder="1" applyAlignment="1">
      <alignment horizontal="center"/>
    </xf>
    <xf numFmtId="0" fontId="3" fillId="0" borderId="9" xfId="0" applyFont="1" applyBorder="1"/>
    <xf numFmtId="0" fontId="3" fillId="0" borderId="22" xfId="0" applyFont="1" applyBorder="1"/>
    <xf numFmtId="0" fontId="3" fillId="0" borderId="31" xfId="0" applyFont="1" applyBorder="1"/>
    <xf numFmtId="0" fontId="3" fillId="0" borderId="23" xfId="0" applyFont="1" applyBorder="1" applyAlignment="1">
      <alignment horizontal="center"/>
    </xf>
    <xf numFmtId="0" fontId="1" fillId="0" borderId="0" xfId="0" applyFont="1" applyBorder="1" applyAlignment="1">
      <alignment vertical="center"/>
    </xf>
    <xf numFmtId="0" fontId="33" fillId="0" borderId="0" xfId="0" applyFont="1"/>
    <xf numFmtId="0" fontId="25" fillId="0" borderId="0" xfId="0" applyFont="1" applyAlignment="1">
      <alignment vertical="center" wrapText="1"/>
    </xf>
    <xf numFmtId="0" fontId="25" fillId="0" borderId="0" xfId="0" applyFont="1" applyAlignment="1">
      <alignment wrapText="1"/>
    </xf>
    <xf numFmtId="0" fontId="25" fillId="0" borderId="0" xfId="0" applyFont="1" applyAlignment="1">
      <alignment horizontal="left" wrapText="1"/>
    </xf>
    <xf numFmtId="0" fontId="7" fillId="0" borderId="0" xfId="2" applyAlignment="1">
      <alignment wrapText="1"/>
    </xf>
    <xf numFmtId="0" fontId="7" fillId="0" borderId="0" xfId="2" applyAlignment="1">
      <alignment vertical="top" wrapText="1"/>
    </xf>
    <xf numFmtId="0" fontId="7" fillId="0" borderId="0" xfId="2" applyBorder="1" applyAlignment="1">
      <alignment wrapText="1"/>
    </xf>
    <xf numFmtId="0" fontId="13" fillId="0" borderId="0" xfId="2" applyFont="1" applyBorder="1" applyAlignment="1">
      <alignment vertical="center" wrapText="1"/>
    </xf>
    <xf numFmtId="0" fontId="20" fillId="0" borderId="2" xfId="0" applyFont="1" applyBorder="1" applyAlignment="1" applyProtection="1">
      <alignment horizontal="center" vertical="center" wrapText="1"/>
    </xf>
    <xf numFmtId="0" fontId="7" fillId="0" borderId="2" xfId="0" applyFont="1" applyBorder="1" applyAlignment="1" applyProtection="1">
      <alignment horizontal="center" vertical="center" wrapText="1"/>
      <protection hidden="1"/>
    </xf>
    <xf numFmtId="0" fontId="7" fillId="3" borderId="0" xfId="0" applyFont="1" applyFill="1" applyBorder="1" applyAlignment="1" applyProtection="1">
      <alignment horizontal="center" vertical="center" wrapText="1"/>
      <protection hidden="1"/>
    </xf>
    <xf numFmtId="0" fontId="20" fillId="0" borderId="2" xfId="0" applyFont="1" applyBorder="1" applyAlignment="1" applyProtection="1">
      <alignment vertical="center"/>
    </xf>
    <xf numFmtId="0" fontId="21" fillId="0" borderId="0" xfId="0" applyFont="1" applyBorder="1" applyAlignment="1" applyProtection="1">
      <alignment horizontal="center" vertical="top" wrapText="1"/>
    </xf>
    <xf numFmtId="0" fontId="21" fillId="0" borderId="0" xfId="0" applyFont="1" applyBorder="1" applyAlignment="1" applyProtection="1">
      <alignment horizontal="left" vertical="top" wrapText="1"/>
    </xf>
    <xf numFmtId="0" fontId="2" fillId="0" borderId="0" xfId="0" applyFont="1" applyFill="1" applyBorder="1" applyAlignment="1" applyProtection="1">
      <alignment horizontal="center" vertical="center" wrapText="1"/>
    </xf>
    <xf numFmtId="49" fontId="2" fillId="0" borderId="0" xfId="0" applyNumberFormat="1" applyFont="1" applyBorder="1" applyAlignment="1" applyProtection="1">
      <alignment horizontal="center" vertical="center" textRotation="90" wrapText="1"/>
    </xf>
    <xf numFmtId="0" fontId="7" fillId="4" borderId="0" xfId="0" applyFont="1" applyFill="1" applyBorder="1" applyAlignment="1" applyProtection="1">
      <alignment horizontal="center" vertical="center" wrapText="1"/>
      <protection hidden="1"/>
    </xf>
    <xf numFmtId="0" fontId="3" fillId="0" borderId="0" xfId="0" applyFont="1" applyBorder="1" applyProtection="1"/>
    <xf numFmtId="0" fontId="3" fillId="0" borderId="2" xfId="0" applyFont="1" applyBorder="1" applyAlignment="1" applyProtection="1">
      <alignment horizontal="center" vertical="center" wrapText="1"/>
    </xf>
    <xf numFmtId="0" fontId="7" fillId="3" borderId="2" xfId="0" applyFont="1" applyFill="1" applyBorder="1" applyAlignment="1" applyProtection="1">
      <alignment horizontal="center" vertical="center" wrapText="1"/>
      <protection hidden="1"/>
    </xf>
    <xf numFmtId="0" fontId="25" fillId="0" borderId="0" xfId="0" applyFont="1" applyAlignment="1">
      <alignment wrapText="1"/>
    </xf>
    <xf numFmtId="0" fontId="20" fillId="3" borderId="0" xfId="0" applyFont="1" applyFill="1" applyBorder="1" applyAlignment="1" applyProtection="1">
      <alignment vertical="center" wrapText="1"/>
      <protection hidden="1"/>
    </xf>
    <xf numFmtId="0" fontId="7" fillId="3" borderId="0" xfId="0" applyFont="1" applyFill="1" applyBorder="1" applyAlignment="1" applyProtection="1">
      <alignment vertical="center" wrapText="1"/>
      <protection hidden="1"/>
    </xf>
    <xf numFmtId="0" fontId="7" fillId="4" borderId="14" xfId="0" applyFont="1" applyFill="1" applyBorder="1" applyAlignment="1" applyProtection="1">
      <alignment horizontal="center" vertical="center" wrapText="1"/>
      <protection locked="0" hidden="1"/>
    </xf>
    <xf numFmtId="0" fontId="36" fillId="3" borderId="0" xfId="0" applyFont="1" applyFill="1" applyBorder="1" applyAlignment="1" applyProtection="1">
      <alignment vertical="top" wrapText="1"/>
      <protection hidden="1"/>
    </xf>
    <xf numFmtId="0" fontId="40" fillId="0" borderId="0" xfId="1" applyFont="1" applyAlignment="1" applyProtection="1">
      <protection locked="0"/>
    </xf>
    <xf numFmtId="0" fontId="3" fillId="0" borderId="3" xfId="0" applyFont="1" applyBorder="1" applyAlignment="1" applyProtection="1">
      <alignment horizontal="center" vertical="center" wrapText="1"/>
      <protection locked="0"/>
    </xf>
    <xf numFmtId="0" fontId="20"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wrapText="1"/>
      <protection locked="0" hidden="1"/>
    </xf>
    <xf numFmtId="0" fontId="3" fillId="0" borderId="2" xfId="0" applyFont="1" applyBorder="1" applyAlignment="1">
      <alignment horizontal="center"/>
    </xf>
    <xf numFmtId="0" fontId="20" fillId="0" borderId="2" xfId="0" applyFont="1" applyBorder="1" applyAlignment="1">
      <alignment horizontal="left" vertical="center"/>
    </xf>
    <xf numFmtId="0" fontId="20" fillId="0" borderId="2" xfId="0" applyFont="1" applyBorder="1" applyAlignment="1" applyProtection="1">
      <alignment horizontal="left" vertical="center"/>
      <protection locked="0"/>
    </xf>
    <xf numFmtId="0" fontId="3" fillId="0" borderId="2" xfId="0" applyFont="1" applyBorder="1" applyAlignment="1">
      <alignment horizontal="center"/>
    </xf>
    <xf numFmtId="0" fontId="42" fillId="0" borderId="23" xfId="0" applyFont="1" applyBorder="1" applyAlignment="1" applyProtection="1">
      <alignment horizontal="center" vertical="center"/>
      <protection locked="0"/>
    </xf>
    <xf numFmtId="0" fontId="25" fillId="0" borderId="0" xfId="0" applyFont="1" applyAlignment="1">
      <alignment horizontal="left" vertical="center" wrapText="1"/>
    </xf>
    <xf numFmtId="0" fontId="25" fillId="0" borderId="0" xfId="0" applyFont="1" applyAlignment="1">
      <alignment horizontal="left" wrapText="1"/>
    </xf>
    <xf numFmtId="0" fontId="34" fillId="0" borderId="0" xfId="0" applyFont="1" applyAlignment="1">
      <alignment horizontal="center"/>
    </xf>
    <xf numFmtId="0" fontId="41" fillId="0" borderId="22" xfId="0" applyFont="1" applyBorder="1" applyAlignment="1">
      <alignment horizontal="right" vertical="center"/>
    </xf>
    <xf numFmtId="0" fontId="41" fillId="0" borderId="31" xfId="0" applyFont="1" applyBorder="1" applyAlignment="1">
      <alignment horizontal="right" vertical="center"/>
    </xf>
    <xf numFmtId="0" fontId="36" fillId="3" borderId="0" xfId="0" applyFont="1" applyFill="1" applyBorder="1" applyAlignment="1" applyProtection="1">
      <alignment horizontal="center" vertical="top" wrapText="1"/>
      <protection hidden="1"/>
    </xf>
    <xf numFmtId="0" fontId="3" fillId="0" borderId="1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 xfId="0" applyFont="1" applyBorder="1" applyAlignment="1">
      <alignment horizontal="center"/>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3" fillId="2" borderId="13" xfId="0" applyFont="1" applyFill="1" applyBorder="1" applyAlignment="1">
      <alignment horizontal="center"/>
    </xf>
    <xf numFmtId="0" fontId="3" fillId="2" borderId="0" xfId="0" applyFont="1" applyFill="1" applyBorder="1" applyAlignment="1">
      <alignment horizontal="center"/>
    </xf>
    <xf numFmtId="0" fontId="3" fillId="0" borderId="2" xfId="0" applyFont="1" applyBorder="1" applyAlignment="1" applyProtection="1">
      <alignment horizontal="center" vertical="center" wrapText="1"/>
    </xf>
    <xf numFmtId="0" fontId="7" fillId="3" borderId="2" xfId="0" applyFont="1" applyFill="1" applyBorder="1" applyAlignment="1" applyProtection="1">
      <alignment horizontal="center" vertical="center" wrapText="1"/>
      <protection hidden="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49" fontId="2" fillId="0" borderId="2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0" fontId="6" fillId="0" borderId="0" xfId="1" applyAlignment="1" applyProtection="1">
      <alignment horizontal="center"/>
      <protection locked="0"/>
    </xf>
    <xf numFmtId="0" fontId="23" fillId="5" borderId="19" xfId="0" applyFont="1" applyFill="1" applyBorder="1" applyAlignment="1" applyProtection="1">
      <alignment horizontal="center" vertical="center" wrapText="1"/>
      <protection locked="0"/>
    </xf>
    <xf numFmtId="0" fontId="23" fillId="5" borderId="20" xfId="0" applyFont="1" applyFill="1" applyBorder="1" applyAlignment="1" applyProtection="1">
      <alignment horizontal="center" vertical="center" wrapText="1"/>
      <protection locked="0"/>
    </xf>
    <xf numFmtId="0" fontId="23" fillId="5" borderId="21" xfId="0" applyFont="1" applyFill="1" applyBorder="1" applyAlignment="1" applyProtection="1">
      <alignment horizontal="center" vertical="center" wrapText="1"/>
      <protection locked="0"/>
    </xf>
    <xf numFmtId="0" fontId="23" fillId="5" borderId="10" xfId="0" applyFont="1" applyFill="1" applyBorder="1" applyAlignment="1" applyProtection="1">
      <alignment horizontal="center" vertical="center" wrapText="1"/>
      <protection locked="0"/>
    </xf>
    <xf numFmtId="0" fontId="23" fillId="5" borderId="11" xfId="0" applyFont="1" applyFill="1" applyBorder="1" applyAlignment="1" applyProtection="1">
      <alignment horizontal="center" vertical="center" wrapText="1"/>
      <protection locked="0"/>
    </xf>
    <xf numFmtId="0" fontId="23" fillId="5" borderId="12" xfId="0" applyFont="1" applyFill="1" applyBorder="1" applyAlignment="1" applyProtection="1">
      <alignment horizontal="center" vertical="center" wrapText="1"/>
      <protection locked="0"/>
    </xf>
    <xf numFmtId="0" fontId="20" fillId="0" borderId="9" xfId="0" applyFont="1" applyBorder="1" applyAlignment="1">
      <alignment vertical="center"/>
    </xf>
    <xf numFmtId="0" fontId="20" fillId="0" borderId="2" xfId="0" applyFont="1" applyBorder="1" applyAlignment="1">
      <alignment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20" fillId="0" borderId="2"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9" xfId="0" applyFont="1" applyBorder="1" applyAlignment="1">
      <alignment horizontal="left" vertical="center"/>
    </xf>
    <xf numFmtId="0" fontId="20" fillId="0" borderId="2" xfId="0" applyFont="1" applyBorder="1" applyAlignment="1">
      <alignment horizontal="left" vertical="center"/>
    </xf>
    <xf numFmtId="0" fontId="20" fillId="0" borderId="5" xfId="0" applyFont="1" applyBorder="1" applyAlignment="1" applyProtection="1">
      <alignment horizontal="left" vertical="center"/>
      <protection locked="0"/>
    </xf>
    <xf numFmtId="0" fontId="20" fillId="0" borderId="6" xfId="0" applyFont="1" applyBorder="1" applyAlignment="1" applyProtection="1">
      <alignment horizontal="left" vertical="center"/>
      <protection locked="0"/>
    </xf>
    <xf numFmtId="0" fontId="20" fillId="0" borderId="8" xfId="0" applyFont="1" applyBorder="1" applyAlignment="1" applyProtection="1">
      <alignment horizontal="left" vertical="center"/>
      <protection locked="0"/>
    </xf>
    <xf numFmtId="1" fontId="20" fillId="0" borderId="5" xfId="0" applyNumberFormat="1" applyFont="1" applyBorder="1" applyAlignment="1" applyProtection="1">
      <alignment horizontal="left" vertical="center"/>
      <protection locked="0"/>
    </xf>
    <xf numFmtId="1" fontId="20" fillId="0" borderId="6" xfId="0" applyNumberFormat="1" applyFont="1" applyBorder="1" applyAlignment="1" applyProtection="1">
      <alignment horizontal="left" vertical="center"/>
      <protection locked="0"/>
    </xf>
    <xf numFmtId="1" fontId="20" fillId="0" borderId="8" xfId="0" applyNumberFormat="1" applyFont="1" applyBorder="1" applyAlignment="1" applyProtection="1">
      <alignment horizontal="left" vertical="center"/>
      <protection locked="0"/>
    </xf>
    <xf numFmtId="0" fontId="17" fillId="0" borderId="0" xfId="0" applyFont="1" applyAlignment="1">
      <alignment horizontal="center" vertical="center" wrapText="1"/>
    </xf>
    <xf numFmtId="0" fontId="20" fillId="0" borderId="5"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 fillId="0" borderId="3" xfId="0" applyFont="1" applyBorder="1" applyAlignment="1">
      <alignment horizontal="center" vertical="center" textRotation="90" wrapText="1"/>
    </xf>
    <xf numFmtId="0" fontId="2" fillId="0" borderId="2" xfId="0" applyFont="1" applyBorder="1" applyAlignment="1">
      <alignment horizontal="center" vertical="center" textRotation="90"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0" fillId="0" borderId="2" xfId="0" applyFont="1" applyBorder="1" applyAlignment="1" applyProtection="1">
      <alignment horizontal="left" vertical="center"/>
      <protection locked="0"/>
    </xf>
    <xf numFmtId="0" fontId="21" fillId="0" borderId="19" xfId="0" applyFont="1" applyBorder="1" applyAlignment="1" applyProtection="1">
      <alignment horizontal="center" vertical="top" wrapText="1"/>
      <protection locked="0"/>
    </xf>
    <xf numFmtId="0" fontId="21" fillId="0" borderId="20" xfId="0" applyFont="1" applyBorder="1" applyAlignment="1" applyProtection="1">
      <alignment horizontal="center" vertical="top" wrapText="1"/>
      <protection locked="0"/>
    </xf>
    <xf numFmtId="0" fontId="21" fillId="0" borderId="21" xfId="0" applyFont="1" applyBorder="1" applyAlignment="1" applyProtection="1">
      <alignment horizontal="center" vertical="top" wrapText="1"/>
      <protection locked="0"/>
    </xf>
    <xf numFmtId="0" fontId="21" fillId="0" borderId="13" xfId="0" applyFont="1" applyBorder="1" applyAlignment="1" applyProtection="1">
      <alignment horizontal="center" vertical="top" wrapText="1"/>
      <protection locked="0"/>
    </xf>
    <xf numFmtId="0" fontId="21" fillId="0" borderId="0" xfId="0" applyFont="1" applyBorder="1" applyAlignment="1" applyProtection="1">
      <alignment horizontal="center" vertical="top" wrapText="1"/>
      <protection locked="0"/>
    </xf>
    <xf numFmtId="0" fontId="21" fillId="0" borderId="14" xfId="0" applyFont="1" applyBorder="1" applyAlignment="1" applyProtection="1">
      <alignment horizontal="center" vertical="top" wrapText="1"/>
      <protection locked="0"/>
    </xf>
    <xf numFmtId="0" fontId="21" fillId="0" borderId="10" xfId="0" applyFont="1" applyBorder="1" applyAlignment="1" applyProtection="1">
      <alignment horizontal="center" vertical="top" wrapText="1"/>
      <protection locked="0"/>
    </xf>
    <xf numFmtId="0" fontId="21" fillId="0" borderId="11" xfId="0" applyFont="1" applyBorder="1" applyAlignment="1" applyProtection="1">
      <alignment horizontal="center" vertical="top" wrapText="1"/>
      <protection locked="0"/>
    </xf>
    <xf numFmtId="0" fontId="21" fillId="0" borderId="12" xfId="0" applyFont="1" applyBorder="1" applyAlignment="1" applyProtection="1">
      <alignment horizontal="center" vertical="top" wrapText="1"/>
      <protection locked="0"/>
    </xf>
    <xf numFmtId="0" fontId="2" fillId="0" borderId="35" xfId="0" applyFont="1" applyBorder="1" applyAlignment="1">
      <alignment horizontal="center" vertical="center" textRotation="90" wrapText="1"/>
    </xf>
    <xf numFmtId="0" fontId="2" fillId="0" borderId="3" xfId="0" applyFont="1" applyFill="1" applyBorder="1" applyAlignment="1">
      <alignment horizontal="center" vertical="center" wrapText="1"/>
    </xf>
    <xf numFmtId="0" fontId="20" fillId="0" borderId="2" xfId="0" applyFont="1" applyBorder="1" applyAlignment="1">
      <alignment horizontal="center" vertical="center" wrapText="1"/>
    </xf>
    <xf numFmtId="0" fontId="6" fillId="0" borderId="5" xfId="1" applyBorder="1" applyAlignment="1" applyProtection="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1" fillId="0" borderId="0" xfId="0" applyFont="1" applyAlignment="1" applyProtection="1">
      <alignment horizontal="center" vertical="center" wrapText="1"/>
    </xf>
    <xf numFmtId="0" fontId="5" fillId="0" borderId="2" xfId="0" applyFont="1" applyFill="1" applyBorder="1" applyAlignment="1" applyProtection="1">
      <alignment horizontal="center" vertical="center" wrapText="1"/>
    </xf>
    <xf numFmtId="0" fontId="20" fillId="3" borderId="2" xfId="0" applyFont="1" applyFill="1" applyBorder="1" applyAlignment="1" applyProtection="1">
      <alignment horizontal="center" vertical="center" wrapText="1"/>
      <protection hidden="1"/>
    </xf>
    <xf numFmtId="0" fontId="39" fillId="0" borderId="0" xfId="0" applyFont="1" applyAlignment="1" applyProtection="1">
      <alignment horizontal="center"/>
    </xf>
    <xf numFmtId="0" fontId="13" fillId="0" borderId="18" xfId="2" applyFont="1" applyBorder="1" applyAlignment="1">
      <alignment horizontal="left" vertical="center" wrapText="1"/>
    </xf>
    <xf numFmtId="0" fontId="7" fillId="0" borderId="0" xfId="2" applyBorder="1" applyAlignment="1">
      <alignment horizontal="left" wrapText="1"/>
    </xf>
    <xf numFmtId="0" fontId="16" fillId="0" borderId="0" xfId="2" applyFont="1" applyBorder="1" applyAlignment="1">
      <alignment horizontal="right" vertical="center"/>
    </xf>
    <xf numFmtId="0" fontId="11" fillId="0" borderId="5" xfId="2" applyFont="1" applyBorder="1" applyAlignment="1">
      <alignment horizontal="left" vertical="center" wrapText="1" indent="1"/>
    </xf>
    <xf numFmtId="0" fontId="12" fillId="0" borderId="6" xfId="2" applyFont="1" applyBorder="1" applyAlignment="1">
      <alignment horizontal="left" wrapText="1" indent="1"/>
    </xf>
    <xf numFmtId="0" fontId="12" fillId="0" borderId="8" xfId="2" applyFont="1" applyBorder="1" applyAlignment="1">
      <alignment horizontal="left" wrapText="1" indent="1"/>
    </xf>
    <xf numFmtId="0" fontId="12" fillId="0" borderId="5" xfId="2" applyFont="1" applyBorder="1" applyAlignment="1">
      <alignment horizontal="left" wrapText="1" indent="1"/>
    </xf>
    <xf numFmtId="0" fontId="11" fillId="0" borderId="5" xfId="2" applyFont="1" applyFill="1" applyBorder="1" applyAlignment="1">
      <alignment horizontal="left" vertical="center" wrapText="1" indent="1"/>
    </xf>
    <xf numFmtId="0" fontId="11" fillId="0" borderId="5" xfId="2" applyFont="1" applyBorder="1" applyAlignment="1">
      <alignment horizontal="left" vertical="center" indent="1"/>
    </xf>
    <xf numFmtId="0" fontId="12" fillId="0" borderId="6" xfId="2" applyFont="1" applyBorder="1" applyAlignment="1">
      <alignment horizontal="left" indent="1"/>
    </xf>
    <xf numFmtId="0" fontId="12" fillId="0" borderId="8" xfId="2" applyFont="1" applyBorder="1" applyAlignment="1">
      <alignment horizontal="left" indent="1"/>
    </xf>
    <xf numFmtId="0" fontId="12" fillId="0" borderId="5" xfId="2" applyFont="1" applyBorder="1" applyAlignment="1">
      <alignment horizontal="left" indent="1"/>
    </xf>
    <xf numFmtId="0" fontId="7" fillId="0" borderId="5" xfId="2" applyBorder="1" applyAlignment="1">
      <alignment horizontal="left" wrapText="1" indent="1"/>
    </xf>
    <xf numFmtId="0" fontId="7" fillId="0" borderId="6" xfId="2" applyBorder="1" applyAlignment="1">
      <alignment horizontal="left" wrapText="1" indent="1"/>
    </xf>
    <xf numFmtId="0" fontId="7" fillId="0" borderId="8" xfId="2" applyBorder="1" applyAlignment="1">
      <alignment horizontal="left" wrapText="1" indent="1"/>
    </xf>
    <xf numFmtId="0" fontId="3" fillId="0" borderId="0" xfId="2" applyFont="1" applyAlignment="1">
      <alignment horizontal="center" vertical="top" wrapText="1"/>
    </xf>
    <xf numFmtId="0" fontId="12" fillId="0" borderId="0" xfId="2" applyFont="1" applyAlignment="1">
      <alignment horizontal="left" vertical="top" wrapText="1"/>
    </xf>
    <xf numFmtId="0" fontId="7" fillId="0" borderId="0" xfId="2"/>
    <xf numFmtId="0" fontId="3" fillId="0" borderId="0" xfId="2" applyFont="1" applyAlignment="1">
      <alignment vertical="top" wrapText="1"/>
    </xf>
    <xf numFmtId="0" fontId="3" fillId="0" borderId="0" xfId="2" applyFont="1" applyBorder="1" applyAlignment="1">
      <alignment vertical="top" wrapText="1"/>
    </xf>
    <xf numFmtId="0" fontId="7" fillId="0" borderId="0" xfId="2" applyAlignment="1">
      <alignment wrapText="1"/>
    </xf>
    <xf numFmtId="0" fontId="12" fillId="0" borderId="5" xfId="2" applyFont="1" applyBorder="1" applyAlignment="1">
      <alignment horizontal="left" vertical="center" wrapText="1" indent="1"/>
    </xf>
    <xf numFmtId="0" fontId="7" fillId="0" borderId="0" xfId="2" applyAlignment="1">
      <alignment vertical="top" wrapText="1"/>
    </xf>
    <xf numFmtId="0" fontId="9" fillId="0" borderId="0" xfId="2" applyFont="1" applyBorder="1" applyAlignment="1">
      <alignment horizontal="left" vertical="top" wrapText="1"/>
    </xf>
    <xf numFmtId="0" fontId="7" fillId="0" borderId="0" xfId="2" applyAlignment="1"/>
    <xf numFmtId="0" fontId="17" fillId="0" borderId="0" xfId="2" applyFont="1" applyBorder="1" applyAlignment="1">
      <alignment horizontal="center" vertical="center" wrapText="1"/>
    </xf>
    <xf numFmtId="0" fontId="17" fillId="0" borderId="0" xfId="2" applyFont="1" applyAlignment="1">
      <alignment horizontal="center" vertical="center"/>
    </xf>
    <xf numFmtId="0" fontId="10" fillId="0" borderId="0" xfId="2" applyFont="1" applyAlignment="1">
      <alignment vertical="center" wrapText="1"/>
    </xf>
    <xf numFmtId="0" fontId="7" fillId="0" borderId="0" xfId="2" applyAlignment="1">
      <alignment vertical="center"/>
    </xf>
    <xf numFmtId="0" fontId="13" fillId="0" borderId="5" xfId="2" applyFont="1" applyBorder="1" applyAlignment="1">
      <alignment horizontal="left" vertical="center" wrapText="1" indent="1"/>
    </xf>
    <xf numFmtId="0" fontId="11" fillId="0" borderId="6" xfId="2" applyFont="1" applyBorder="1" applyAlignment="1">
      <alignment horizontal="left" wrapText="1" indent="1"/>
    </xf>
    <xf numFmtId="0" fontId="11" fillId="0" borderId="8" xfId="2" applyFont="1" applyBorder="1" applyAlignment="1">
      <alignment horizontal="left" wrapText="1" indent="1"/>
    </xf>
    <xf numFmtId="0" fontId="11" fillId="0" borderId="5" xfId="2" applyFont="1" applyBorder="1" applyAlignment="1">
      <alignment horizontal="left" wrapText="1" indent="1"/>
    </xf>
    <xf numFmtId="0" fontId="0" fillId="0" borderId="2" xfId="0" applyBorder="1" applyAlignment="1">
      <alignment horizontal="center" vertical="center" wrapText="1"/>
    </xf>
    <xf numFmtId="0" fontId="0" fillId="0" borderId="2" xfId="0" applyBorder="1" applyAlignment="1">
      <alignment horizontal="center" wrapText="1"/>
    </xf>
  </cellXfs>
  <cellStyles count="3">
    <cellStyle name="Hyperlink" xfId="1" builtinId="8"/>
    <cellStyle name="Normal" xfId="0" builtinId="0"/>
    <cellStyle name="Normal 2" xfId="2"/>
  </cellStyles>
  <dxfs count="53">
    <dxf>
      <fill>
        <patternFill>
          <bgColor rgb="FFFF0000"/>
        </patternFill>
      </fill>
    </dxf>
    <dxf>
      <fill>
        <patternFill>
          <bgColor rgb="FFFFFF00"/>
        </patternFill>
      </fill>
    </dxf>
    <dxf>
      <font>
        <color theme="0"/>
      </font>
      <fill>
        <patternFill>
          <bgColor theme="0"/>
        </patternFill>
      </fill>
    </dxf>
    <dxf>
      <font>
        <color theme="0"/>
      </font>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ont>
        <color theme="0"/>
      </font>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ont>
        <color theme="0"/>
      </font>
      <fill>
        <patternFill>
          <bgColor theme="0"/>
        </patternFill>
      </fill>
    </dxf>
    <dxf>
      <font>
        <color theme="0"/>
      </font>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ont>
        <color theme="0"/>
      </font>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bgColor theme="0"/>
        </patternFill>
      </fill>
    </dxf>
    <dxf>
      <font>
        <color rgb="FFFF0000"/>
      </font>
    </dxf>
    <dxf>
      <fill>
        <patternFill>
          <bgColor rgb="FFFF0000"/>
        </patternFill>
      </fill>
    </dxf>
    <dxf>
      <font>
        <color theme="0"/>
      </font>
      <fill>
        <patternFill>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83820</xdr:colOff>
      <xdr:row>0</xdr:row>
      <xdr:rowOff>114300</xdr:rowOff>
    </xdr:from>
    <xdr:to>
      <xdr:col>4</xdr:col>
      <xdr:colOff>670560</xdr:colOff>
      <xdr:row>4</xdr:row>
      <xdr:rowOff>76200</xdr:rowOff>
    </xdr:to>
    <xdr:pic>
      <xdr:nvPicPr>
        <xdr:cNvPr id="2" name="Picture 1" descr="Titon_Vent Systems">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 y="114300"/>
          <a:ext cx="2118360" cy="1028700"/>
        </a:xfrm>
        <a:prstGeom prst="rect">
          <a:avLst/>
        </a:prstGeom>
        <a:noFill/>
        <a:ln>
          <a:noFill/>
        </a:ln>
      </xdr:spPr>
    </xdr:pic>
    <xdr:clientData/>
  </xdr:twoCellAnchor>
  <xdr:twoCellAnchor editAs="oneCell">
    <xdr:from>
      <xdr:col>10</xdr:col>
      <xdr:colOff>178242</xdr:colOff>
      <xdr:row>0</xdr:row>
      <xdr:rowOff>23192</xdr:rowOff>
    </xdr:from>
    <xdr:to>
      <xdr:col>14</xdr:col>
      <xdr:colOff>119530</xdr:colOff>
      <xdr:row>10</xdr:row>
      <xdr:rowOff>19879</xdr:rowOff>
    </xdr:to>
    <xdr:pic>
      <xdr:nvPicPr>
        <xdr:cNvPr id="3" name="Picture 2" descr="https://www.titon.com/uk/wp-content/uploads/sites/10/2018/11/Product-Vent-Trex.jpg">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61599" y="23192"/>
          <a:ext cx="2379688" cy="2368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172788</xdr:colOff>
      <xdr:row>1</xdr:row>
      <xdr:rowOff>94805</xdr:rowOff>
    </xdr:from>
    <xdr:to>
      <xdr:col>4</xdr:col>
      <xdr:colOff>212035</xdr:colOff>
      <xdr:row>4</xdr:row>
      <xdr:rowOff>132522</xdr:rowOff>
    </xdr:to>
    <xdr:pic>
      <xdr:nvPicPr>
        <xdr:cNvPr id="3" name="Picture 2" descr="Titon_Vent Systems">
          <a:extLst>
            <a:ext uri="{FF2B5EF4-FFF2-40B4-BE49-F238E27FC236}">
              <a16:creationId xmlns:a16="http://schemas.microsoft.com/office/drawing/2014/main" xmlns=""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327" y="240579"/>
          <a:ext cx="2404760" cy="113764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66040</xdr:colOff>
      <xdr:row>12</xdr:row>
      <xdr:rowOff>86360</xdr:rowOff>
    </xdr:from>
    <xdr:to>
      <xdr:col>8</xdr:col>
      <xdr:colOff>633730</xdr:colOff>
      <xdr:row>29</xdr:row>
      <xdr:rowOff>48260</xdr:rowOff>
    </xdr:to>
    <xdr:pic>
      <xdr:nvPicPr>
        <xdr:cNvPr id="6358" name="Picture 52" descr="EnglishANDScottish">
          <a:extLst>
            <a:ext uri="{FF2B5EF4-FFF2-40B4-BE49-F238E27FC236}">
              <a16:creationId xmlns:a16="http://schemas.microsoft.com/office/drawing/2014/main" xmlns="" id="{00000000-0008-0000-0200-0000D6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5600" y="2783840"/>
          <a:ext cx="3488690" cy="417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96842</xdr:colOff>
      <xdr:row>32</xdr:row>
      <xdr:rowOff>25400</xdr:rowOff>
    </xdr:from>
    <xdr:to>
      <xdr:col>11</xdr:col>
      <xdr:colOff>849475</xdr:colOff>
      <xdr:row>44</xdr:row>
      <xdr:rowOff>156339</xdr:rowOff>
    </xdr:to>
    <xdr:pic>
      <xdr:nvPicPr>
        <xdr:cNvPr id="10" name="Picture 9">
          <a:extLst>
            <a:ext uri="{FF2B5EF4-FFF2-40B4-BE49-F238E27FC236}">
              <a16:creationId xmlns:a16="http://schemas.microsoft.com/office/drawing/2014/main" xmlns="" id="{00000000-0008-0000-0200-00000A000000}"/>
            </a:ext>
          </a:extLst>
        </xdr:cNvPr>
        <xdr:cNvPicPr>
          <a:picLocks noChangeAspect="1"/>
        </xdr:cNvPicPr>
      </xdr:nvPicPr>
      <xdr:blipFill>
        <a:blip xmlns:r="http://schemas.openxmlformats.org/officeDocument/2006/relationships" r:embed="rId2"/>
        <a:stretch>
          <a:fillRect/>
        </a:stretch>
      </xdr:blipFill>
      <xdr:spPr>
        <a:xfrm>
          <a:off x="523562" y="7752080"/>
          <a:ext cx="5858033" cy="2081659"/>
        </a:xfrm>
        <a:prstGeom prst="rect">
          <a:avLst/>
        </a:prstGeom>
      </xdr:spPr>
    </xdr:pic>
    <xdr:clientData/>
  </xdr:twoCellAnchor>
  <xdr:twoCellAnchor editAs="oneCell">
    <xdr:from>
      <xdr:col>1</xdr:col>
      <xdr:colOff>0</xdr:colOff>
      <xdr:row>1</xdr:row>
      <xdr:rowOff>0</xdr:rowOff>
    </xdr:from>
    <xdr:to>
      <xdr:col>5</xdr:col>
      <xdr:colOff>431800</xdr:colOff>
      <xdr:row>2</xdr:row>
      <xdr:rowOff>91440</xdr:rowOff>
    </xdr:to>
    <xdr:pic>
      <xdr:nvPicPr>
        <xdr:cNvPr id="6" name="Picture 5" descr="Titon_Vent Systems">
          <a:extLst>
            <a:ext uri="{FF2B5EF4-FFF2-40B4-BE49-F238E27FC236}">
              <a16:creationId xmlns:a16="http://schemas.microsoft.com/office/drawing/2014/main" xmlns="" id="{00000000-0008-0000-0200-000006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9560" y="101600"/>
          <a:ext cx="1859280" cy="777240"/>
        </a:xfrm>
        <a:prstGeom prst="rect">
          <a:avLst/>
        </a:prstGeom>
        <a:noFill/>
        <a:ln>
          <a:noFill/>
        </a:ln>
      </xdr:spPr>
    </xdr:pic>
    <xdr:clientData/>
  </xdr:twoCellAnchor>
  <xdr:twoCellAnchor editAs="oneCell">
    <xdr:from>
      <xdr:col>8</xdr:col>
      <xdr:colOff>616367</xdr:colOff>
      <xdr:row>24</xdr:row>
      <xdr:rowOff>5080</xdr:rowOff>
    </xdr:from>
    <xdr:to>
      <xdr:col>12</xdr:col>
      <xdr:colOff>375921</xdr:colOff>
      <xdr:row>29</xdr:row>
      <xdr:rowOff>109499</xdr:rowOff>
    </xdr:to>
    <xdr:pic>
      <xdr:nvPicPr>
        <xdr:cNvPr id="4" name="Picture 3">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4"/>
        <a:stretch>
          <a:fillRect/>
        </a:stretch>
      </xdr:blipFill>
      <xdr:spPr>
        <a:xfrm>
          <a:off x="3826927" y="4800600"/>
          <a:ext cx="2995514" cy="22176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iton.com/uk/products/ventilation-systems/extract_ventilation/vent-tre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ventsales@titon.co.uk" TargetMode="External"/><Relationship Id="rId1" Type="http://schemas.openxmlformats.org/officeDocument/2006/relationships/hyperlink" Target="https://www.titon.com/uk/"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4:O24"/>
  <sheetViews>
    <sheetView showGridLines="0" showRowColHeaders="0" tabSelected="1" view="pageLayout" zoomScale="90" zoomScaleNormal="100" zoomScaleSheetLayoutView="115" zoomScalePageLayoutView="90" workbookViewId="0">
      <selection activeCell="J17" sqref="J17"/>
    </sheetView>
  </sheetViews>
  <sheetFormatPr defaultRowHeight="13.2" x14ac:dyDescent="0.25"/>
  <cols>
    <col min="2" max="2" width="4.5546875" customWidth="1"/>
    <col min="5" max="5" width="11.5546875" customWidth="1"/>
  </cols>
  <sheetData>
    <row r="4" spans="3:15" ht="44.4" x14ac:dyDescent="0.7">
      <c r="F4" s="187" t="s">
        <v>262</v>
      </c>
    </row>
    <row r="5" spans="3:15" ht="21" customHeight="1" x14ac:dyDescent="0.25"/>
    <row r="6" spans="3:15" ht="30" customHeight="1" x14ac:dyDescent="0.35">
      <c r="D6" s="223" t="s">
        <v>263</v>
      </c>
      <c r="E6" s="223"/>
      <c r="F6" s="223"/>
      <c r="G6" s="223"/>
      <c r="H6" s="223"/>
      <c r="I6" s="223"/>
      <c r="J6" s="223"/>
    </row>
    <row r="10" spans="3:15" x14ac:dyDescent="0.25">
      <c r="C10" s="106"/>
    </row>
    <row r="11" spans="3:15" ht="42" customHeight="1" x14ac:dyDescent="0.25">
      <c r="C11" s="221" t="s">
        <v>265</v>
      </c>
      <c r="D11" s="221"/>
      <c r="E11" s="221"/>
      <c r="F11" s="221"/>
      <c r="G11" s="221"/>
      <c r="H11" s="221"/>
      <c r="I11" s="221"/>
      <c r="J11" s="221"/>
      <c r="K11" s="221"/>
      <c r="L11" s="221"/>
      <c r="M11" s="221"/>
      <c r="N11" s="221"/>
      <c r="O11" s="221"/>
    </row>
    <row r="12" spans="3:15" ht="13.95" customHeight="1" x14ac:dyDescent="0.3">
      <c r="C12" s="188"/>
      <c r="D12" s="189"/>
      <c r="E12" s="189"/>
      <c r="F12" s="189"/>
      <c r="G12" s="189"/>
      <c r="H12" s="189"/>
      <c r="I12" s="189"/>
      <c r="J12" s="189"/>
      <c r="K12" s="189"/>
      <c r="L12" s="189"/>
      <c r="M12" s="189"/>
      <c r="N12" s="189"/>
      <c r="O12" s="189"/>
    </row>
    <row r="13" spans="3:15" ht="40.200000000000003" customHeight="1" x14ac:dyDescent="0.25">
      <c r="C13" s="221" t="s">
        <v>278</v>
      </c>
      <c r="D13" s="221"/>
      <c r="E13" s="221"/>
      <c r="F13" s="221"/>
      <c r="G13" s="221"/>
      <c r="H13" s="221"/>
      <c r="I13" s="221"/>
      <c r="J13" s="221"/>
      <c r="K13" s="221"/>
      <c r="L13" s="221"/>
      <c r="M13" s="221"/>
      <c r="N13" s="221"/>
      <c r="O13" s="221"/>
    </row>
    <row r="14" spans="3:15" ht="13.95" customHeight="1" x14ac:dyDescent="0.3">
      <c r="C14" s="188"/>
      <c r="D14" s="189"/>
      <c r="E14" s="189"/>
      <c r="F14" s="189"/>
      <c r="G14" s="189"/>
      <c r="H14" s="189"/>
      <c r="I14" s="189"/>
      <c r="J14" s="189"/>
      <c r="K14" s="189"/>
      <c r="L14" s="189"/>
      <c r="M14" s="189"/>
      <c r="N14" s="189"/>
      <c r="O14" s="189"/>
    </row>
    <row r="15" spans="3:15" ht="43.2" customHeight="1" x14ac:dyDescent="0.25">
      <c r="C15" s="221" t="s">
        <v>277</v>
      </c>
      <c r="D15" s="221"/>
      <c r="E15" s="221"/>
      <c r="F15" s="221"/>
      <c r="G15" s="221"/>
      <c r="H15" s="221"/>
      <c r="I15" s="221"/>
      <c r="J15" s="221"/>
      <c r="K15" s="221"/>
      <c r="L15" s="221"/>
      <c r="M15" s="221"/>
      <c r="N15" s="221"/>
      <c r="O15" s="221"/>
    </row>
    <row r="16" spans="3:15" ht="13.95" customHeight="1" x14ac:dyDescent="0.3">
      <c r="C16" s="188"/>
      <c r="D16" s="189"/>
      <c r="E16" s="189"/>
      <c r="F16" s="189"/>
      <c r="G16" s="189"/>
      <c r="H16" s="189"/>
      <c r="I16" s="189"/>
      <c r="J16" s="189"/>
      <c r="K16" s="189"/>
      <c r="L16" s="189"/>
      <c r="M16" s="189"/>
      <c r="N16" s="189"/>
      <c r="O16" s="189"/>
    </row>
    <row r="17" spans="3:15" ht="21" customHeight="1" x14ac:dyDescent="0.35">
      <c r="C17" s="222" t="s">
        <v>283</v>
      </c>
      <c r="D17" s="222"/>
      <c r="E17" s="222"/>
      <c r="F17" s="222"/>
      <c r="G17" s="222"/>
      <c r="H17" s="222"/>
      <c r="I17" s="222"/>
      <c r="J17" s="212" t="s">
        <v>282</v>
      </c>
      <c r="K17" s="212"/>
      <c r="L17" s="212"/>
      <c r="M17" s="212"/>
      <c r="N17" s="212"/>
      <c r="O17" s="207"/>
    </row>
    <row r="18" spans="3:15" ht="21" customHeight="1" x14ac:dyDescent="0.3">
      <c r="D18" s="207"/>
      <c r="E18" s="207"/>
      <c r="F18" s="207"/>
      <c r="G18" s="207"/>
      <c r="H18" s="207"/>
      <c r="I18" s="207"/>
      <c r="J18" s="207"/>
      <c r="K18" s="207"/>
      <c r="L18" s="207"/>
      <c r="M18" s="207"/>
      <c r="N18" s="207"/>
      <c r="O18" s="207"/>
    </row>
    <row r="19" spans="3:15" ht="13.95" customHeight="1" x14ac:dyDescent="0.3">
      <c r="C19" s="189"/>
      <c r="D19" s="189"/>
      <c r="E19" s="189"/>
      <c r="F19" s="189"/>
      <c r="G19" s="189"/>
      <c r="H19" s="189"/>
      <c r="I19" s="189"/>
      <c r="J19" s="189"/>
      <c r="K19" s="189"/>
      <c r="L19" s="189"/>
      <c r="M19" s="189"/>
      <c r="N19" s="189"/>
      <c r="O19" s="189"/>
    </row>
    <row r="20" spans="3:15" ht="22.2" customHeight="1" x14ac:dyDescent="0.25">
      <c r="C20" s="221" t="s">
        <v>269</v>
      </c>
      <c r="D20" s="221"/>
      <c r="E20" s="221"/>
      <c r="F20" s="221"/>
      <c r="G20" s="221"/>
      <c r="H20" s="221"/>
      <c r="I20" s="221"/>
      <c r="J20" s="221"/>
      <c r="K20" s="221"/>
      <c r="L20" s="221"/>
      <c r="M20" s="221"/>
      <c r="N20" s="221"/>
      <c r="O20" s="221"/>
    </row>
    <row r="21" spans="3:15" ht="13.95" customHeight="1" x14ac:dyDescent="0.3">
      <c r="C21" s="188"/>
      <c r="D21" s="189"/>
      <c r="E21" s="189"/>
      <c r="F21" s="189"/>
      <c r="G21" s="189"/>
      <c r="H21" s="189"/>
      <c r="I21" s="189"/>
      <c r="J21" s="189"/>
      <c r="K21" s="189"/>
      <c r="L21" s="189"/>
      <c r="M21" s="189"/>
      <c r="N21" s="189"/>
      <c r="O21" s="189"/>
    </row>
    <row r="22" spans="3:15" ht="43.95" customHeight="1" x14ac:dyDescent="0.3">
      <c r="C22" s="222" t="s">
        <v>279</v>
      </c>
      <c r="D22" s="222"/>
      <c r="E22" s="222"/>
      <c r="F22" s="222"/>
      <c r="G22" s="222"/>
      <c r="H22" s="222"/>
      <c r="I22" s="222"/>
      <c r="J22" s="222"/>
      <c r="K22" s="222"/>
      <c r="L22" s="222"/>
      <c r="M22" s="222"/>
      <c r="N22" s="222"/>
      <c r="O22" s="222"/>
    </row>
    <row r="23" spans="3:15" ht="13.95" customHeight="1" x14ac:dyDescent="0.3">
      <c r="C23" s="190"/>
      <c r="D23" s="190"/>
      <c r="E23" s="190"/>
      <c r="F23" s="190"/>
      <c r="G23" s="190"/>
      <c r="H23" s="190"/>
      <c r="I23" s="190"/>
      <c r="J23" s="190"/>
      <c r="K23" s="190"/>
      <c r="L23" s="190"/>
      <c r="M23" s="190"/>
      <c r="N23" s="190"/>
      <c r="O23" s="190"/>
    </row>
    <row r="24" spans="3:15" ht="77.400000000000006" customHeight="1" x14ac:dyDescent="0.25">
      <c r="C24" s="221" t="s">
        <v>270</v>
      </c>
      <c r="D24" s="221"/>
      <c r="E24" s="221"/>
      <c r="F24" s="221"/>
      <c r="G24" s="221"/>
      <c r="H24" s="221"/>
      <c r="I24" s="221"/>
      <c r="J24" s="221"/>
      <c r="K24" s="221"/>
      <c r="L24" s="221"/>
      <c r="M24" s="221"/>
      <c r="N24" s="221"/>
      <c r="O24" s="221"/>
    </row>
  </sheetData>
  <sheetProtection algorithmName="SHA-512" hashValue="kr2aNFki5BYG5hZrDOiNYShj9w4z114CDtlnsl3e96uKqvFaeNOhO/QI/T4PiuF+s9kuH/t2RjqLk37C4YKlVQ==" saltValue="KqV/avevhQlKu9e/7z+e1g==" spinCount="100000" sheet="1" objects="1" scenarios="1" selectLockedCells="1" selectUnlockedCells="1"/>
  <mergeCells count="8">
    <mergeCell ref="C24:O24"/>
    <mergeCell ref="C20:O20"/>
    <mergeCell ref="C22:O22"/>
    <mergeCell ref="D6:J6"/>
    <mergeCell ref="C11:O11"/>
    <mergeCell ref="C13:O13"/>
    <mergeCell ref="C15:O15"/>
    <mergeCell ref="C17:I17"/>
  </mergeCells>
  <hyperlinks>
    <hyperlink ref="J17" r:id="rId1" display="https://www.titon.com/uk/products/ventilation-systems/extract_ventilation/vent-trex/"/>
  </hyperlinks>
  <pageMargins left="0.70866141732283472" right="0.70866141732283472" top="0.74803149606299213" bottom="0.74803149606299213" header="0.31496062992125984" footer="0.31496062992125984"/>
  <pageSetup paperSize="9" scale="67" orientation="portrait" horizontalDpi="4294967293" verticalDpi="4294967293"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50"/>
    <pageSetUpPr fitToPage="1"/>
  </sheetPr>
  <dimension ref="B2:CR79"/>
  <sheetViews>
    <sheetView showGridLines="0" showRowColHeaders="0" view="pageBreakPreview" zoomScaleNormal="100" zoomScaleSheetLayoutView="100" zoomScalePageLayoutView="110" workbookViewId="0">
      <selection activeCell="K4" sqref="K4:Q5"/>
    </sheetView>
  </sheetViews>
  <sheetFormatPr defaultColWidth="7.109375" defaultRowHeight="11.4" x14ac:dyDescent="0.2"/>
  <cols>
    <col min="1" max="1" width="3.44140625" style="5" customWidth="1"/>
    <col min="2" max="2" width="22.6640625" style="5" customWidth="1"/>
    <col min="3" max="3" width="5.109375" style="5" customWidth="1"/>
    <col min="4" max="4" width="6.6640625" style="5" customWidth="1"/>
    <col min="5" max="5" width="6.33203125" style="5" customWidth="1"/>
    <col min="6" max="8" width="4" style="5" customWidth="1"/>
    <col min="9" max="9" width="7.44140625" style="5" customWidth="1"/>
    <col min="10" max="10" width="4.5546875" style="5" customWidth="1"/>
    <col min="11" max="11" width="7.6640625" style="5" customWidth="1"/>
    <col min="12" max="15" width="6.6640625" style="5" customWidth="1"/>
    <col min="16" max="16" width="4.5546875" style="5" customWidth="1"/>
    <col min="17" max="17" width="19" style="5" customWidth="1"/>
    <col min="18" max="19" width="6.6640625" style="5" customWidth="1"/>
    <col min="20" max="20" width="2.6640625" style="50" customWidth="1"/>
    <col min="21" max="21" width="18.33203125" style="50" customWidth="1"/>
    <col min="22" max="22" width="20.88671875" style="50" customWidth="1"/>
    <col min="23" max="23" width="2.77734375" style="50" customWidth="1"/>
    <col min="24" max="24" width="7.5546875" style="5" hidden="1" customWidth="1"/>
    <col min="25" max="25" width="18.88671875" style="5" hidden="1" customWidth="1"/>
    <col min="26" max="33" width="6.6640625" style="5" hidden="1" customWidth="1"/>
    <col min="34" max="34" width="6.5546875" style="5" hidden="1" customWidth="1"/>
    <col min="35" max="35" width="10.109375" style="5" hidden="1" customWidth="1"/>
    <col min="36" max="36" width="8" style="9" hidden="1" customWidth="1"/>
    <col min="37" max="37" width="10" style="9" hidden="1" customWidth="1"/>
    <col min="38" max="38" width="7.33203125" style="9" hidden="1" customWidth="1"/>
    <col min="39" max="39" width="10.33203125" style="9" hidden="1" customWidth="1"/>
    <col min="40" max="40" width="7.33203125" style="9" hidden="1" customWidth="1"/>
    <col min="41" max="41" width="9.6640625" style="9" hidden="1" customWidth="1"/>
    <col min="42" max="42" width="7.33203125" style="9" hidden="1" customWidth="1"/>
    <col min="43" max="43" width="9.109375" style="9" hidden="1" customWidth="1"/>
    <col min="44" max="45" width="11.6640625" style="9" hidden="1" customWidth="1"/>
    <col min="46" max="46" width="9.109375" style="9" hidden="1" customWidth="1"/>
    <col min="47" max="47" width="18.44140625" style="5" hidden="1" customWidth="1"/>
    <col min="48" max="48" width="9.109375" style="5" hidden="1" customWidth="1"/>
    <col min="49" max="49" width="10.33203125" style="5" hidden="1" customWidth="1"/>
    <col min="50" max="51" width="10.6640625" style="5" hidden="1" customWidth="1"/>
    <col min="52" max="52" width="9.109375" style="5" hidden="1" customWidth="1"/>
    <col min="53" max="53" width="15.5546875" style="5" hidden="1" customWidth="1"/>
    <col min="54" max="55" width="18.6640625" style="5" hidden="1" customWidth="1"/>
    <col min="56" max="57" width="13.5546875" style="5" hidden="1" customWidth="1"/>
    <col min="58" max="58" width="9" style="5" hidden="1" customWidth="1"/>
    <col min="59" max="59" width="9.5546875" style="5" hidden="1" customWidth="1"/>
    <col min="60" max="61" width="9" style="5" hidden="1" customWidth="1"/>
    <col min="62" max="63" width="11.6640625" style="70" hidden="1" customWidth="1"/>
    <col min="64" max="65" width="14.109375" style="70" hidden="1" customWidth="1"/>
    <col min="66" max="69" width="12.109375" style="5" hidden="1" customWidth="1"/>
    <col min="70" max="70" width="9.33203125" style="5" hidden="1" customWidth="1"/>
    <col min="71" max="96" width="7.109375" style="5" hidden="1" customWidth="1"/>
    <col min="97" max="102" width="7.109375" style="5" customWidth="1"/>
    <col min="103" max="16384" width="7.109375" style="5"/>
  </cols>
  <sheetData>
    <row r="2" spans="2:72" ht="16.95" customHeight="1" x14ac:dyDescent="0.2">
      <c r="K2" s="69"/>
      <c r="L2" s="69"/>
      <c r="M2" s="69"/>
      <c r="N2" s="69"/>
      <c r="O2" s="69"/>
      <c r="P2" s="69"/>
      <c r="Q2" s="69"/>
      <c r="R2" s="50"/>
      <c r="S2" s="50"/>
      <c r="U2" s="290" t="str">
        <f>AZ12</f>
        <v/>
      </c>
      <c r="V2" s="290"/>
      <c r="X2" s="50"/>
      <c r="Y2" s="50"/>
      <c r="Z2" s="50"/>
      <c r="AA2" s="50"/>
      <c r="AB2" s="50"/>
      <c r="AC2" s="50"/>
      <c r="AD2" s="50"/>
      <c r="AE2" s="50"/>
      <c r="AF2" s="50"/>
      <c r="AG2" s="50"/>
      <c r="AU2" s="9"/>
    </row>
    <row r="3" spans="2:72" ht="55.2" customHeight="1" thickBot="1" x14ac:dyDescent="0.25">
      <c r="J3" s="69"/>
      <c r="K3" s="266" t="s">
        <v>218</v>
      </c>
      <c r="L3" s="266"/>
      <c r="M3" s="266"/>
      <c r="N3" s="266"/>
      <c r="O3" s="266"/>
      <c r="P3" s="266"/>
      <c r="Q3" s="266"/>
      <c r="R3" s="69"/>
      <c r="S3" s="50"/>
      <c r="U3" s="290"/>
      <c r="V3" s="290"/>
      <c r="Z3" s="9"/>
      <c r="AA3" s="9"/>
      <c r="AB3" s="9"/>
      <c r="AC3" s="9"/>
      <c r="AD3" s="9"/>
      <c r="AE3" s="9"/>
      <c r="AF3" s="9"/>
      <c r="AG3" s="9"/>
      <c r="AH3" s="9"/>
      <c r="AI3" s="9"/>
      <c r="AK3" s="5"/>
      <c r="AL3" s="5"/>
      <c r="AM3" s="5"/>
      <c r="AU3" s="9"/>
    </row>
    <row r="4" spans="2:72" ht="14.4" customHeight="1" thickBot="1" x14ac:dyDescent="0.25">
      <c r="K4" s="245" t="s">
        <v>167</v>
      </c>
      <c r="L4" s="246"/>
      <c r="M4" s="246"/>
      <c r="N4" s="246"/>
      <c r="O4" s="246"/>
      <c r="P4" s="246"/>
      <c r="Q4" s="247"/>
      <c r="R4" s="50"/>
      <c r="S4" s="50"/>
      <c r="U4" s="195" t="s">
        <v>274</v>
      </c>
      <c r="V4" s="195" t="str">
        <f>BD22</f>
        <v>30l/s - 60l/s</v>
      </c>
      <c r="Z4" s="9"/>
      <c r="AA4" s="9"/>
      <c r="AB4" s="9"/>
      <c r="AC4" s="9"/>
      <c r="AD4" s="9"/>
      <c r="AE4" s="227" t="s">
        <v>228</v>
      </c>
      <c r="AF4" s="228"/>
      <c r="AG4" s="9"/>
      <c r="AH4" s="9"/>
      <c r="AI4" s="9"/>
      <c r="AK4" s="5"/>
      <c r="AL4" s="5"/>
      <c r="AM4" s="5"/>
      <c r="AU4" s="9"/>
    </row>
    <row r="5" spans="2:72" ht="15.6" customHeight="1" thickBot="1" x14ac:dyDescent="0.25">
      <c r="K5" s="248"/>
      <c r="L5" s="249"/>
      <c r="M5" s="249"/>
      <c r="N5" s="249"/>
      <c r="O5" s="249"/>
      <c r="P5" s="249"/>
      <c r="Q5" s="250"/>
      <c r="R5" s="50"/>
      <c r="S5" s="50"/>
      <c r="T5" s="136"/>
      <c r="U5" s="292" t="s">
        <v>273</v>
      </c>
      <c r="V5" s="292" t="str">
        <f>BH22</f>
        <v>15l/s</v>
      </c>
      <c r="Z5" s="9"/>
      <c r="AA5" s="9"/>
      <c r="AB5" s="9"/>
      <c r="AC5" s="114" t="s">
        <v>125</v>
      </c>
      <c r="AD5" s="115"/>
      <c r="AE5" s="229"/>
      <c r="AF5" s="230"/>
      <c r="AG5" s="150" t="s">
        <v>129</v>
      </c>
      <c r="AH5" s="125"/>
      <c r="AI5" s="160" t="s">
        <v>143</v>
      </c>
      <c r="AJ5" s="125"/>
      <c r="AK5" s="83"/>
      <c r="AU5" s="9"/>
      <c r="AV5" s="9"/>
    </row>
    <row r="6" spans="2:72" ht="13.2" customHeight="1" thickBot="1" x14ac:dyDescent="0.3">
      <c r="B6" s="15" t="s">
        <v>55</v>
      </c>
      <c r="C6" s="16"/>
      <c r="D6" s="16"/>
      <c r="E6" s="244" t="s">
        <v>140</v>
      </c>
      <c r="F6" s="244"/>
      <c r="G6" s="244"/>
      <c r="H6" s="244"/>
      <c r="I6" s="244"/>
      <c r="J6" s="16"/>
      <c r="K6" s="71"/>
      <c r="L6" s="71"/>
      <c r="M6" s="71"/>
      <c r="N6" s="71"/>
      <c r="O6" s="71"/>
      <c r="P6" s="71"/>
      <c r="Q6" s="71"/>
      <c r="R6" s="51"/>
      <c r="S6" s="51"/>
      <c r="T6" s="136"/>
      <c r="U6" s="292"/>
      <c r="V6" s="292"/>
      <c r="W6" s="51"/>
      <c r="Y6" s="18"/>
      <c r="Z6" s="66"/>
      <c r="AA6" s="66" t="s">
        <v>109</v>
      </c>
      <c r="AB6" s="72" t="s">
        <v>110</v>
      </c>
      <c r="AC6" s="116" t="s">
        <v>109</v>
      </c>
      <c r="AD6" s="117" t="s">
        <v>110</v>
      </c>
      <c r="AE6" s="155"/>
      <c r="AF6" s="158" t="s">
        <v>125</v>
      </c>
      <c r="AG6" s="151"/>
      <c r="AH6" s="117" t="s">
        <v>125</v>
      </c>
      <c r="AI6" s="161"/>
      <c r="AJ6" s="153" t="s">
        <v>125</v>
      </c>
      <c r="AK6" s="162" t="s">
        <v>139</v>
      </c>
      <c r="AL6" s="148" t="s">
        <v>199</v>
      </c>
      <c r="AM6" s="148"/>
      <c r="AN6" s="121" t="s">
        <v>125</v>
      </c>
      <c r="AO6" s="125"/>
      <c r="AP6" s="83" t="s">
        <v>139</v>
      </c>
      <c r="AR6" s="66" t="s">
        <v>122</v>
      </c>
      <c r="AS6" s="72" t="s">
        <v>130</v>
      </c>
      <c r="AT6" s="66" t="s">
        <v>131</v>
      </c>
      <c r="AU6" s="66" t="s">
        <v>126</v>
      </c>
      <c r="AV6" s="66" t="s">
        <v>123</v>
      </c>
      <c r="AW6" s="66" t="s">
        <v>124</v>
      </c>
      <c r="AX6" s="9"/>
    </row>
    <row r="7" spans="2:72" ht="15.6" x14ac:dyDescent="0.2">
      <c r="B7" s="16" t="s">
        <v>296</v>
      </c>
      <c r="C7" s="16"/>
      <c r="D7" s="16"/>
      <c r="E7" s="16"/>
      <c r="F7" s="16"/>
      <c r="G7" s="16"/>
      <c r="H7" s="16"/>
      <c r="I7" s="16"/>
      <c r="J7" s="16"/>
      <c r="K7" s="253" t="s">
        <v>60</v>
      </c>
      <c r="L7" s="254"/>
      <c r="M7" s="254"/>
      <c r="N7" s="254"/>
      <c r="O7" s="254"/>
      <c r="P7" s="254"/>
      <c r="Q7" s="255"/>
      <c r="R7" s="52"/>
      <c r="S7" s="52"/>
      <c r="T7" s="136"/>
      <c r="U7" s="208"/>
      <c r="V7" s="208"/>
      <c r="W7" s="52"/>
      <c r="Y7" s="18" t="s">
        <v>167</v>
      </c>
      <c r="Z7" s="18"/>
      <c r="AA7" s="18"/>
      <c r="AB7" s="18"/>
      <c r="AC7" s="111"/>
      <c r="AD7" s="118"/>
      <c r="AE7" s="122"/>
      <c r="AF7" s="156"/>
      <c r="AG7" s="152"/>
      <c r="AH7" s="118"/>
      <c r="AI7" s="161"/>
      <c r="AJ7" s="154"/>
      <c r="AK7" s="84"/>
      <c r="AL7" s="149"/>
      <c r="AM7" s="149"/>
      <c r="AN7" s="66"/>
      <c r="AO7" s="66"/>
      <c r="AP7" s="84"/>
      <c r="AR7" s="66" t="s">
        <v>69</v>
      </c>
      <c r="AS7" s="72" t="str">
        <f>IF(AF13="Y","Y","N")</f>
        <v>N</v>
      </c>
      <c r="AT7" s="66" t="s">
        <v>4</v>
      </c>
      <c r="AU7" s="66" t="str">
        <f>IF(OR(AH13="Y",AH13="Always"),"Y","N")</f>
        <v>N</v>
      </c>
      <c r="AV7" s="66" t="s">
        <v>5</v>
      </c>
      <c r="AW7" s="66" t="s">
        <v>3</v>
      </c>
      <c r="AX7" s="9"/>
    </row>
    <row r="8" spans="2:72" ht="14.1" customHeight="1" x14ac:dyDescent="0.2">
      <c r="B8" s="59" t="s">
        <v>61</v>
      </c>
      <c r="C8" s="260"/>
      <c r="D8" s="261"/>
      <c r="E8" s="261"/>
      <c r="F8" s="261"/>
      <c r="G8" s="261"/>
      <c r="H8" s="261"/>
      <c r="I8" s="262"/>
      <c r="J8" s="60"/>
      <c r="K8" s="258" t="s">
        <v>56</v>
      </c>
      <c r="L8" s="259"/>
      <c r="M8" s="259"/>
      <c r="N8" s="256"/>
      <c r="O8" s="256"/>
      <c r="P8" s="256"/>
      <c r="Q8" s="257"/>
      <c r="R8" s="53"/>
      <c r="S8" s="53"/>
      <c r="T8" s="136"/>
      <c r="U8" s="293" t="s">
        <v>280</v>
      </c>
      <c r="V8" s="293"/>
      <c r="W8" s="53"/>
      <c r="Y8" s="18" t="s">
        <v>104</v>
      </c>
      <c r="Z8" s="66">
        <f>IF(K$4=Y8,1,0)</f>
        <v>0</v>
      </c>
      <c r="AA8" s="66" t="s">
        <v>111</v>
      </c>
      <c r="AB8" s="72" t="s">
        <v>112</v>
      </c>
      <c r="AC8" s="116" t="str">
        <f t="shared" ref="AC8:AD12" si="0">IF($Z8=1,AA8,"")</f>
        <v/>
      </c>
      <c r="AD8" s="117" t="str">
        <f t="shared" si="0"/>
        <v/>
      </c>
      <c r="AE8" s="85" t="s">
        <v>4</v>
      </c>
      <c r="AF8" s="112" t="str">
        <f>IF($Z8=1,AE8,"")</f>
        <v/>
      </c>
      <c r="AG8" s="149" t="s">
        <v>4</v>
      </c>
      <c r="AH8" s="117" t="str">
        <f>IF($Z8=1,AG8,"")</f>
        <v/>
      </c>
      <c r="AI8" s="116" t="s">
        <v>4</v>
      </c>
      <c r="AJ8" s="110" t="str">
        <f>IF($Z8=1,AI8,"")</f>
        <v/>
      </c>
      <c r="AK8" s="129" t="str">
        <f>AJ13</f>
        <v/>
      </c>
      <c r="AL8" s="149" t="s">
        <v>4</v>
      </c>
      <c r="AM8" s="149" t="s">
        <v>121</v>
      </c>
      <c r="AN8" s="66" t="str">
        <f>IF(Z8=1,AL8,"")</f>
        <v/>
      </c>
      <c r="AO8" s="66" t="str">
        <f>IF(Z8=1,AM8,"")</f>
        <v/>
      </c>
      <c r="AP8" s="129" t="str">
        <f>AN13</f>
        <v/>
      </c>
      <c r="AR8" s="66" t="s">
        <v>2</v>
      </c>
      <c r="AS8" s="72" t="str">
        <f>AF13</f>
        <v/>
      </c>
      <c r="AT8" s="66" t="s">
        <v>121</v>
      </c>
      <c r="AU8" s="66" t="str">
        <f>IF(AH13="Always","Y","N")</f>
        <v>N</v>
      </c>
      <c r="AV8" s="66" t="s">
        <v>6</v>
      </c>
      <c r="AW8" s="66" t="s">
        <v>49</v>
      </c>
      <c r="AX8" s="9"/>
      <c r="AZ8" s="5" t="str">
        <f>IF(Z8=1,BA8,"")</f>
        <v/>
      </c>
      <c r="BA8" s="135" t="s">
        <v>211</v>
      </c>
      <c r="BB8" s="135"/>
      <c r="BC8" s="135"/>
      <c r="BD8" s="135"/>
      <c r="BE8" s="135"/>
      <c r="BF8" s="135"/>
      <c r="BG8" s="135"/>
      <c r="BH8" s="135"/>
      <c r="BI8" s="135"/>
      <c r="BJ8" s="163"/>
      <c r="BK8" s="163"/>
      <c r="BL8" s="163"/>
      <c r="BM8" s="163"/>
      <c r="BN8" s="135"/>
      <c r="BO8" s="135"/>
      <c r="BP8" s="135"/>
      <c r="BQ8" s="135"/>
    </row>
    <row r="9" spans="2:72" ht="14.1" customHeight="1" x14ac:dyDescent="0.25">
      <c r="B9" s="59" t="s">
        <v>62</v>
      </c>
      <c r="C9" s="260"/>
      <c r="D9" s="261"/>
      <c r="E9" s="261"/>
      <c r="F9" s="261"/>
      <c r="G9" s="261"/>
      <c r="H9" s="261"/>
      <c r="I9" s="262"/>
      <c r="J9" s="60"/>
      <c r="K9" s="132" t="s">
        <v>57</v>
      </c>
      <c r="L9" s="59"/>
      <c r="M9" s="59"/>
      <c r="N9" s="198"/>
      <c r="O9" s="256"/>
      <c r="P9" s="256"/>
      <c r="Q9" s="257"/>
      <c r="R9" s="53"/>
      <c r="S9" s="53"/>
      <c r="T9" s="53"/>
      <c r="U9" s="293"/>
      <c r="V9" s="293"/>
      <c r="W9" s="53"/>
      <c r="Y9" s="18" t="s">
        <v>295</v>
      </c>
      <c r="Z9" s="66">
        <f>IF(K$4=Y9,1,0)</f>
        <v>0</v>
      </c>
      <c r="AA9" s="66" t="s">
        <v>113</v>
      </c>
      <c r="AB9" s="72" t="s">
        <v>114</v>
      </c>
      <c r="AC9" s="116" t="str">
        <f t="shared" si="0"/>
        <v/>
      </c>
      <c r="AD9" s="117" t="str">
        <f t="shared" si="0"/>
        <v/>
      </c>
      <c r="AE9" s="85" t="s">
        <v>4</v>
      </c>
      <c r="AF9" s="112" t="str">
        <f>IF($Z9=1,AE9,"")</f>
        <v/>
      </c>
      <c r="AG9" s="149" t="s">
        <v>4</v>
      </c>
      <c r="AH9" s="117" t="str">
        <f>IF($Z9=1,AG9,"")</f>
        <v/>
      </c>
      <c r="AI9" s="116" t="s">
        <v>121</v>
      </c>
      <c r="AJ9" s="110" t="str">
        <f>IF($Z9=1,AI9,"")</f>
        <v/>
      </c>
      <c r="AK9" s="129" t="s">
        <v>121</v>
      </c>
      <c r="AL9" s="149" t="s">
        <v>4</v>
      </c>
      <c r="AM9" s="149" t="s">
        <v>4</v>
      </c>
      <c r="AN9" s="66" t="str">
        <f>IF(Z9=1,AL9,"")</f>
        <v/>
      </c>
      <c r="AO9" s="66" t="str">
        <f>IF(Z9=1,AM9,"")</f>
        <v/>
      </c>
      <c r="AP9" s="129" t="str">
        <f>AO13</f>
        <v/>
      </c>
      <c r="AU9" s="9"/>
      <c r="AV9" s="9"/>
      <c r="AW9" s="9"/>
      <c r="AX9" s="9"/>
      <c r="AZ9" s="5" t="str">
        <f>IF(Z9=1,BA9,"")</f>
        <v/>
      </c>
      <c r="BA9" s="135" t="s">
        <v>212</v>
      </c>
      <c r="BB9" s="133"/>
      <c r="BC9" s="133"/>
      <c r="BD9" s="134"/>
      <c r="BE9" s="134"/>
      <c r="BF9" s="133"/>
      <c r="BG9" s="133"/>
      <c r="BH9" s="133"/>
      <c r="BI9" s="133"/>
      <c r="BJ9" s="164"/>
      <c r="BK9" s="164"/>
      <c r="BL9" s="164"/>
      <c r="BM9" s="164"/>
      <c r="BN9" s="133"/>
      <c r="BO9" s="133"/>
      <c r="BP9" s="133"/>
      <c r="BQ9" s="133"/>
    </row>
    <row r="10" spans="2:72" ht="14.1" customHeight="1" x14ac:dyDescent="0.2">
      <c r="B10" s="59" t="s">
        <v>63</v>
      </c>
      <c r="C10" s="260"/>
      <c r="D10" s="261"/>
      <c r="E10" s="261"/>
      <c r="F10" s="261"/>
      <c r="G10" s="261"/>
      <c r="H10" s="261"/>
      <c r="I10" s="262"/>
      <c r="J10" s="60"/>
      <c r="K10" s="258" t="s">
        <v>58</v>
      </c>
      <c r="L10" s="259"/>
      <c r="M10" s="259"/>
      <c r="N10" s="256"/>
      <c r="O10" s="256"/>
      <c r="P10" s="256"/>
      <c r="Q10" s="257"/>
      <c r="R10" s="53"/>
      <c r="S10" s="53"/>
      <c r="T10" s="53"/>
      <c r="U10" s="208"/>
      <c r="V10" s="208"/>
      <c r="W10" s="53"/>
      <c r="Y10" s="18" t="s">
        <v>106</v>
      </c>
      <c r="Z10" s="66">
        <f>IF(K$4=Y10,1,0)</f>
        <v>0</v>
      </c>
      <c r="AA10" s="66" t="s">
        <v>115</v>
      </c>
      <c r="AB10" s="72" t="s">
        <v>116</v>
      </c>
      <c r="AC10" s="116" t="str">
        <f t="shared" si="0"/>
        <v/>
      </c>
      <c r="AD10" s="117" t="str">
        <f t="shared" si="0"/>
        <v/>
      </c>
      <c r="AE10" s="85" t="s">
        <v>4</v>
      </c>
      <c r="AF10" s="112" t="str">
        <f>IF($Z10=1,AE10,"")</f>
        <v/>
      </c>
      <c r="AG10" s="149" t="s">
        <v>127</v>
      </c>
      <c r="AH10" s="117" t="str">
        <f>IF($Z10=1,AG10,"")</f>
        <v/>
      </c>
      <c r="AI10" s="116" t="s">
        <v>4</v>
      </c>
      <c r="AJ10" s="110" t="str">
        <f>IF($Z10=1,AI10,"")</f>
        <v/>
      </c>
      <c r="AK10" s="84"/>
      <c r="AL10" s="149" t="s">
        <v>4</v>
      </c>
      <c r="AM10" s="149" t="s">
        <v>121</v>
      </c>
      <c r="AN10" s="66" t="str">
        <f>IF(Z10=1,AL10,"")</f>
        <v/>
      </c>
      <c r="AO10" s="66" t="str">
        <f>IF(Z10=1,AM10,"")</f>
        <v/>
      </c>
      <c r="AP10" s="84"/>
      <c r="AU10" s="9"/>
      <c r="AV10" s="9"/>
      <c r="AZ10" s="5" t="str">
        <f>IF(Z10=1,BA10,"")</f>
        <v/>
      </c>
      <c r="BA10" s="135" t="s">
        <v>213</v>
      </c>
      <c r="BB10" s="135"/>
      <c r="BC10" s="135"/>
      <c r="BD10" s="133"/>
      <c r="BE10" s="133"/>
      <c r="BF10" s="133"/>
      <c r="BG10" s="133"/>
      <c r="BH10" s="133"/>
      <c r="BI10" s="133"/>
      <c r="BJ10" s="164"/>
      <c r="BK10" s="164"/>
      <c r="BL10" s="164"/>
      <c r="BM10" s="164"/>
      <c r="BN10" s="133"/>
      <c r="BO10" s="133"/>
      <c r="BP10" s="133"/>
      <c r="BQ10" s="133"/>
    </row>
    <row r="11" spans="2:72" ht="14.1" customHeight="1" thickBot="1" x14ac:dyDescent="0.25">
      <c r="B11" s="61" t="s">
        <v>64</v>
      </c>
      <c r="C11" s="260"/>
      <c r="D11" s="261"/>
      <c r="E11" s="261"/>
      <c r="F11" s="261"/>
      <c r="G11" s="261"/>
      <c r="H11" s="261"/>
      <c r="I11" s="262"/>
      <c r="J11" s="60"/>
      <c r="K11" s="258" t="s">
        <v>95</v>
      </c>
      <c r="L11" s="259"/>
      <c r="M11" s="259"/>
      <c r="N11" s="259"/>
      <c r="O11" s="259"/>
      <c r="P11" s="256"/>
      <c r="Q11" s="257"/>
      <c r="R11" s="53"/>
      <c r="S11" s="53"/>
      <c r="T11" s="53"/>
      <c r="U11" s="291" t="s">
        <v>246</v>
      </c>
      <c r="V11" s="291" t="s">
        <v>249</v>
      </c>
      <c r="W11" s="53"/>
      <c r="Y11" s="18" t="s">
        <v>107</v>
      </c>
      <c r="Z11" s="66">
        <f>IF(K$4=Y11,1,0)</f>
        <v>0</v>
      </c>
      <c r="AA11" s="66" t="s">
        <v>117</v>
      </c>
      <c r="AB11" s="72" t="s">
        <v>118</v>
      </c>
      <c r="AC11" s="116" t="str">
        <f t="shared" si="0"/>
        <v/>
      </c>
      <c r="AD11" s="117" t="str">
        <f t="shared" si="0"/>
        <v/>
      </c>
      <c r="AE11" s="85" t="s">
        <v>121</v>
      </c>
      <c r="AF11" s="112" t="str">
        <f>IF($Z11=1,AE11,"")</f>
        <v/>
      </c>
      <c r="AG11" s="149" t="s">
        <v>4</v>
      </c>
      <c r="AH11" s="117" t="str">
        <f>IF($Z11=1,AG11,"")</f>
        <v/>
      </c>
      <c r="AI11" s="116" t="s">
        <v>121</v>
      </c>
      <c r="AJ11" s="110" t="str">
        <f>IF($Z11=1,AI11,"")</f>
        <v/>
      </c>
      <c r="AK11" s="84"/>
      <c r="AL11" s="149" t="s">
        <v>121</v>
      </c>
      <c r="AM11" s="149" t="s">
        <v>121</v>
      </c>
      <c r="AN11" s="66" t="str">
        <f>IF(Z11=1,AL11,"")</f>
        <v/>
      </c>
      <c r="AO11" s="66" t="str">
        <f>IF(Z11=1,AM11,"")</f>
        <v/>
      </c>
      <c r="AP11" s="84"/>
      <c r="AU11" s="9"/>
      <c r="AZ11" s="5" t="str">
        <f>IF(Z11=1,BA11,"")</f>
        <v/>
      </c>
      <c r="BA11" s="135" t="s">
        <v>214</v>
      </c>
      <c r="BB11" s="135"/>
      <c r="BC11" s="135"/>
      <c r="BD11" s="133"/>
      <c r="BE11" s="133"/>
      <c r="BF11" s="133"/>
      <c r="BG11" s="133"/>
      <c r="BH11" s="133"/>
      <c r="BI11" s="133"/>
      <c r="BJ11" s="164"/>
      <c r="BK11" s="164"/>
      <c r="BL11" s="164"/>
      <c r="BM11" s="164"/>
      <c r="BN11" s="133"/>
      <c r="BO11" s="133"/>
      <c r="BP11" s="133"/>
      <c r="BQ11" s="133"/>
    </row>
    <row r="12" spans="2:72" ht="14.1" customHeight="1" x14ac:dyDescent="0.2">
      <c r="B12" s="274"/>
      <c r="C12" s="274"/>
      <c r="D12" s="274"/>
      <c r="E12" s="274"/>
      <c r="F12" s="274"/>
      <c r="G12" s="274"/>
      <c r="H12" s="274"/>
      <c r="I12" s="274"/>
      <c r="J12" s="60"/>
      <c r="K12" s="258" t="s">
        <v>59</v>
      </c>
      <c r="L12" s="259"/>
      <c r="M12" s="259"/>
      <c r="N12" s="256"/>
      <c r="O12" s="256"/>
      <c r="P12" s="256"/>
      <c r="Q12" s="257"/>
      <c r="R12" s="53"/>
      <c r="S12" s="53"/>
      <c r="T12" s="53"/>
      <c r="U12" s="291"/>
      <c r="V12" s="291"/>
      <c r="W12" s="53"/>
      <c r="Y12" s="18" t="s">
        <v>108</v>
      </c>
      <c r="Z12" s="66">
        <f>IF(K$4=Y12,1,0)</f>
        <v>0</v>
      </c>
      <c r="AA12" s="66" t="s">
        <v>119</v>
      </c>
      <c r="AB12" s="72" t="s">
        <v>120</v>
      </c>
      <c r="AC12" s="116" t="str">
        <f t="shared" si="0"/>
        <v/>
      </c>
      <c r="AD12" s="117" t="str">
        <f t="shared" si="0"/>
        <v/>
      </c>
      <c r="AE12" s="157"/>
      <c r="AF12" s="126" t="str">
        <f>IF($Z12=1,AE12,"")</f>
        <v/>
      </c>
      <c r="AG12" s="149"/>
      <c r="AH12" s="117" t="str">
        <f>IF($Z12=1,AG12,"")</f>
        <v/>
      </c>
      <c r="AI12" s="161"/>
      <c r="AJ12" s="153" t="str">
        <f>IF($Z12=1,AI12,"")</f>
        <v/>
      </c>
      <c r="AK12" s="84"/>
      <c r="AL12" s="149"/>
      <c r="AM12" s="149"/>
      <c r="AN12" s="66"/>
      <c r="AO12" s="66" t="str">
        <f>IF(Z12=1,AN12,"")</f>
        <v/>
      </c>
      <c r="AP12" s="84"/>
      <c r="AR12" s="179" t="s">
        <v>200</v>
      </c>
      <c r="AS12" s="125"/>
      <c r="AT12" s="125"/>
      <c r="AU12" s="125"/>
      <c r="AV12" s="125"/>
      <c r="AW12" s="125"/>
      <c r="AX12" s="83"/>
      <c r="AZ12" s="5" t="str">
        <f>CONCATENATE(AZ8,AZ9,AZ10,AZ11)</f>
        <v/>
      </c>
    </row>
    <row r="13" spans="2:72" ht="14.1" customHeight="1" thickBot="1" x14ac:dyDescent="0.25">
      <c r="B13" s="274"/>
      <c r="C13" s="274"/>
      <c r="D13" s="274"/>
      <c r="E13" s="274"/>
      <c r="F13" s="274"/>
      <c r="G13" s="274"/>
      <c r="H13" s="274"/>
      <c r="I13" s="274"/>
      <c r="J13" s="60"/>
      <c r="K13" s="258" t="s">
        <v>94</v>
      </c>
      <c r="L13" s="259"/>
      <c r="M13" s="259"/>
      <c r="N13" s="65" t="s">
        <v>93</v>
      </c>
      <c r="O13" s="256"/>
      <c r="P13" s="256"/>
      <c r="Q13" s="257"/>
      <c r="R13" s="53"/>
      <c r="S13" s="53"/>
      <c r="T13" s="53"/>
      <c r="U13" s="291"/>
      <c r="V13" s="291"/>
      <c r="W13" s="53"/>
      <c r="Z13" s="70">
        <f>SUM(Z8:Z12)</f>
        <v>0</v>
      </c>
      <c r="AC13" s="119" t="str">
        <f>CONCATENATE(AC8,AC9,AC10,AC11,AC12)</f>
        <v/>
      </c>
      <c r="AD13" s="120" t="str">
        <f>CONCATENATE(AD8,AD9,AD10,AD11,AD12)</f>
        <v/>
      </c>
      <c r="AE13" s="86"/>
      <c r="AF13" s="113" t="str">
        <f>CONCATENATE(AF8,AF9,AF10,AF11,AF12)</f>
        <v/>
      </c>
      <c r="AG13" s="123"/>
      <c r="AH13" s="120" t="str">
        <f>CONCATENATE(AH8,AH9,AH10,AH11,AH12)</f>
        <v/>
      </c>
      <c r="AI13" s="127"/>
      <c r="AJ13" s="128" t="str">
        <f>CONCATENATE(AJ8,AJ9,AJ10,AJ11,AJ12)</f>
        <v/>
      </c>
      <c r="AK13" s="124"/>
      <c r="AN13" s="110" t="str">
        <f>CONCATENATE(AN8,AN9,AN10,AN11,AN12)</f>
        <v/>
      </c>
      <c r="AO13" s="110" t="str">
        <f>CONCATENATE(AO8,AO9,AO10,AO11,AO12)</f>
        <v/>
      </c>
      <c r="AP13" s="84"/>
      <c r="AR13" s="182" t="s">
        <v>132</v>
      </c>
      <c r="AS13" s="67"/>
      <c r="AT13" s="18" t="s">
        <v>146</v>
      </c>
      <c r="AU13" s="67"/>
      <c r="AV13" s="18" t="s">
        <v>201</v>
      </c>
      <c r="AW13" s="110" t="s">
        <v>139</v>
      </c>
      <c r="AX13" s="129" t="s">
        <v>133</v>
      </c>
    </row>
    <row r="14" spans="2:72" ht="14.1" customHeight="1" thickBot="1" x14ac:dyDescent="0.25">
      <c r="B14" s="198" t="s">
        <v>285</v>
      </c>
      <c r="C14" s="263"/>
      <c r="D14" s="264"/>
      <c r="E14" s="264"/>
      <c r="F14" s="264"/>
      <c r="G14" s="264"/>
      <c r="H14" s="264"/>
      <c r="I14" s="265"/>
      <c r="J14" s="60"/>
      <c r="K14" s="251" t="s">
        <v>67</v>
      </c>
      <c r="L14" s="252"/>
      <c r="M14" s="218"/>
      <c r="N14" s="65" t="s">
        <v>68</v>
      </c>
      <c r="O14" s="256"/>
      <c r="P14" s="256"/>
      <c r="Q14" s="257"/>
      <c r="R14" s="54"/>
      <c r="S14" s="54"/>
      <c r="T14" s="54"/>
      <c r="U14" s="196">
        <f>BJ26</f>
        <v>0</v>
      </c>
      <c r="V14" s="196">
        <f>BK26</f>
        <v>0</v>
      </c>
      <c r="W14" s="54"/>
      <c r="Z14" s="9"/>
      <c r="AA14" s="9"/>
      <c r="AB14" s="9"/>
      <c r="AC14" s="9"/>
      <c r="AD14" s="9"/>
      <c r="AE14" s="9"/>
      <c r="AF14" s="9"/>
      <c r="AG14" s="9"/>
      <c r="AH14" s="9"/>
      <c r="AI14" s="9"/>
      <c r="AK14" s="5"/>
      <c r="AL14" s="86"/>
      <c r="AM14" s="123"/>
      <c r="AN14" s="123"/>
      <c r="AO14" s="123"/>
      <c r="AP14" s="124"/>
      <c r="AR14" s="182" t="s">
        <v>136</v>
      </c>
      <c r="AS14" s="110">
        <v>0</v>
      </c>
      <c r="AT14" s="18" t="s">
        <v>136</v>
      </c>
      <c r="AU14" s="117">
        <v>0</v>
      </c>
      <c r="AV14" s="110">
        <v>0</v>
      </c>
      <c r="AW14" s="110">
        <f t="shared" ref="AW14:AW21" si="1">AS14+AU14+AV14</f>
        <v>0</v>
      </c>
      <c r="AX14" s="129" t="s">
        <v>128</v>
      </c>
      <c r="BB14" s="179"/>
      <c r="BC14" s="125"/>
      <c r="BD14" s="125" t="s">
        <v>235</v>
      </c>
      <c r="BE14" s="125"/>
      <c r="BF14" s="125"/>
      <c r="BG14" s="125"/>
      <c r="BH14" s="125"/>
      <c r="BI14" s="125"/>
      <c r="BJ14" s="180"/>
      <c r="BK14" s="180"/>
      <c r="BL14" s="180"/>
      <c r="BM14" s="180"/>
      <c r="BN14" s="125"/>
      <c r="BO14" s="125"/>
      <c r="BP14" s="125"/>
      <c r="BQ14" s="125"/>
      <c r="BR14" s="125"/>
      <c r="BS14" s="125"/>
      <c r="BT14" s="83"/>
    </row>
    <row r="15" spans="2:72" ht="14.1" customHeight="1" thickBot="1" x14ac:dyDescent="0.25">
      <c r="B15" s="62" t="s">
        <v>65</v>
      </c>
      <c r="C15" s="267"/>
      <c r="D15" s="268"/>
      <c r="E15" s="268"/>
      <c r="F15" s="268"/>
      <c r="G15" s="268"/>
      <c r="H15" s="268"/>
      <c r="I15" s="269"/>
      <c r="J15" s="60"/>
      <c r="K15" s="224" t="s">
        <v>294</v>
      </c>
      <c r="L15" s="225"/>
      <c r="M15" s="225"/>
      <c r="N15" s="225"/>
      <c r="O15" s="225"/>
      <c r="P15" s="225"/>
      <c r="Q15" s="220"/>
      <c r="R15" s="55"/>
      <c r="S15" s="55"/>
      <c r="T15" s="55"/>
      <c r="W15" s="55"/>
      <c r="X15" s="55"/>
      <c r="Y15" s="55"/>
      <c r="Z15" s="55"/>
      <c r="AA15" s="55"/>
      <c r="AB15" s="55"/>
      <c r="AC15" s="55"/>
      <c r="AD15" s="55"/>
      <c r="AE15" s="55"/>
      <c r="AF15" s="55"/>
      <c r="AG15" s="55"/>
      <c r="AR15" s="182" t="s">
        <v>136</v>
      </c>
      <c r="AS15" s="110">
        <v>0</v>
      </c>
      <c r="AT15" s="18" t="s">
        <v>138</v>
      </c>
      <c r="AU15" s="117">
        <v>2</v>
      </c>
      <c r="AV15" s="110">
        <v>0</v>
      </c>
      <c r="AW15" s="110">
        <f t="shared" si="1"/>
        <v>2</v>
      </c>
      <c r="AX15" s="129" t="s">
        <v>2</v>
      </c>
      <c r="BB15" s="122"/>
      <c r="BC15" s="9"/>
      <c r="BD15" s="231" t="s">
        <v>231</v>
      </c>
      <c r="BE15" s="231"/>
      <c r="BF15" s="231"/>
      <c r="BG15" s="167"/>
      <c r="BH15" s="231" t="s">
        <v>233</v>
      </c>
      <c r="BI15" s="231"/>
      <c r="BJ15" s="231"/>
      <c r="BK15" s="167"/>
      <c r="BL15" s="231" t="s">
        <v>236</v>
      </c>
      <c r="BM15" s="231"/>
      <c r="BN15" s="231"/>
      <c r="BO15" s="231"/>
      <c r="BP15" s="231"/>
      <c r="BQ15" s="231"/>
      <c r="BR15" s="231"/>
      <c r="BS15" s="9"/>
      <c r="BT15" s="84"/>
    </row>
    <row r="16" spans="2:72" ht="14.1" customHeight="1" x14ac:dyDescent="0.2">
      <c r="B16" s="59" t="s">
        <v>96</v>
      </c>
      <c r="C16" s="267"/>
      <c r="D16" s="268"/>
      <c r="E16" s="268"/>
      <c r="F16" s="268"/>
      <c r="G16" s="268"/>
      <c r="H16" s="268"/>
      <c r="I16" s="269"/>
      <c r="J16" s="60"/>
      <c r="L16" s="131"/>
      <c r="M16" s="131"/>
      <c r="N16" s="131"/>
      <c r="O16" s="131"/>
      <c r="P16" s="131"/>
      <c r="Q16" s="131"/>
      <c r="R16" s="55"/>
      <c r="S16" s="55"/>
      <c r="T16" s="55"/>
      <c r="U16" s="238" t="s">
        <v>247</v>
      </c>
      <c r="V16" s="238" t="s">
        <v>248</v>
      </c>
      <c r="W16" s="55"/>
      <c r="X16" s="55"/>
      <c r="Y16" s="55"/>
      <c r="Z16" s="55"/>
      <c r="AA16" s="55"/>
      <c r="AB16" s="55"/>
      <c r="AC16" s="55"/>
      <c r="AD16" s="55"/>
      <c r="AE16" s="55"/>
      <c r="AF16" s="55"/>
      <c r="AG16" s="55"/>
      <c r="AR16" s="182" t="s">
        <v>137</v>
      </c>
      <c r="AS16" s="110">
        <v>1</v>
      </c>
      <c r="AT16" s="18" t="s">
        <v>136</v>
      </c>
      <c r="AU16" s="117">
        <v>0</v>
      </c>
      <c r="AV16" s="110">
        <v>0</v>
      </c>
      <c r="AW16" s="110">
        <f t="shared" si="1"/>
        <v>1</v>
      </c>
      <c r="AX16" s="129" t="s">
        <v>134</v>
      </c>
      <c r="BB16" s="122"/>
      <c r="BC16" s="9"/>
      <c r="BD16" s="18" t="s">
        <v>271</v>
      </c>
      <c r="BE16" s="18"/>
      <c r="BF16" s="18" t="s">
        <v>232</v>
      </c>
      <c r="BG16" s="18"/>
      <c r="BH16" s="18" t="s">
        <v>234</v>
      </c>
      <c r="BI16" s="18"/>
      <c r="BJ16" s="167" t="s">
        <v>232</v>
      </c>
      <c r="BK16" s="167"/>
      <c r="BL16" s="18" t="s">
        <v>237</v>
      </c>
      <c r="BM16" s="18"/>
      <c r="BN16" s="18" t="s">
        <v>238</v>
      </c>
      <c r="BO16" s="18"/>
      <c r="BP16" s="167" t="s">
        <v>239</v>
      </c>
      <c r="BQ16" s="167"/>
      <c r="BR16" s="167" t="s">
        <v>240</v>
      </c>
      <c r="BS16" s="9"/>
      <c r="BT16" s="84"/>
    </row>
    <row r="17" spans="2:73" ht="14.1" customHeight="1" x14ac:dyDescent="0.2">
      <c r="B17" s="217" t="s">
        <v>293</v>
      </c>
      <c r="C17" s="267"/>
      <c r="D17" s="268"/>
      <c r="E17" s="269"/>
      <c r="F17" s="63"/>
      <c r="G17" s="63"/>
      <c r="H17" s="63"/>
      <c r="I17" s="63"/>
      <c r="J17" s="60"/>
      <c r="K17" s="131"/>
      <c r="L17" s="286" t="s">
        <v>97</v>
      </c>
      <c r="M17" s="286"/>
      <c r="N17" s="286"/>
      <c r="O17" s="286"/>
      <c r="P17" s="286"/>
      <c r="Q17" s="286"/>
      <c r="R17" s="19"/>
      <c r="S17" s="19"/>
      <c r="T17" s="19"/>
      <c r="U17" s="238"/>
      <c r="V17" s="238"/>
      <c r="W17" s="19"/>
      <c r="X17" s="19"/>
      <c r="Y17" s="18"/>
      <c r="AE17" s="19"/>
      <c r="AF17" s="19"/>
      <c r="AG17" s="19"/>
      <c r="AR17" s="182" t="s">
        <v>137</v>
      </c>
      <c r="AS17" s="110">
        <v>1</v>
      </c>
      <c r="AT17" s="18" t="s">
        <v>138</v>
      </c>
      <c r="AU17" s="117">
        <v>2</v>
      </c>
      <c r="AV17" s="110">
        <v>0</v>
      </c>
      <c r="AW17" s="110">
        <f t="shared" si="1"/>
        <v>3</v>
      </c>
      <c r="AX17" s="129" t="s">
        <v>135</v>
      </c>
      <c r="BB17" s="122" t="s">
        <v>104</v>
      </c>
      <c r="BC17" s="67">
        <f>IF(K$4=BB17,1,0)</f>
        <v>0</v>
      </c>
      <c r="BD17" s="167">
        <v>1200</v>
      </c>
      <c r="BE17" s="167">
        <f>IF($BC17=1,BD17,0)</f>
        <v>0</v>
      </c>
      <c r="BF17" s="167">
        <v>430</v>
      </c>
      <c r="BG17" s="167">
        <f t="shared" ref="BG17:BG20" si="2">IF($BC17=1,BF17,0)</f>
        <v>0</v>
      </c>
      <c r="BH17" s="167">
        <v>540</v>
      </c>
      <c r="BI17" s="167">
        <f t="shared" ref="BI17:BI20" si="3">IF($BC17=1,BH17,0)</f>
        <v>0</v>
      </c>
      <c r="BJ17" s="167">
        <v>430</v>
      </c>
      <c r="BK17" s="167">
        <f t="shared" ref="BK17:BK20" si="4">IF($BC17=1,BJ17,0)</f>
        <v>0</v>
      </c>
      <c r="BL17" s="167">
        <v>510</v>
      </c>
      <c r="BM17" s="167">
        <f t="shared" ref="BM17:BM19" si="5">IF($BC17=1,BL17,0)</f>
        <v>0</v>
      </c>
      <c r="BN17" s="167">
        <v>540</v>
      </c>
      <c r="BO17" s="167">
        <f t="shared" ref="BO17:BO19" si="6">IF($BC17=1,BN17,0)</f>
        <v>0</v>
      </c>
      <c r="BP17" s="167">
        <v>360</v>
      </c>
      <c r="BQ17" s="167">
        <f t="shared" ref="BQ17:BS19" si="7">IF($BC17=1,BP17,0)</f>
        <v>0</v>
      </c>
      <c r="BR17" s="167">
        <v>390</v>
      </c>
      <c r="BS17" s="167">
        <f t="shared" si="7"/>
        <v>0</v>
      </c>
      <c r="BT17" s="84"/>
    </row>
    <row r="18" spans="2:73" ht="16.2" customHeight="1" x14ac:dyDescent="0.2">
      <c r="B18" s="17"/>
      <c r="C18" s="17"/>
      <c r="D18" s="17"/>
      <c r="E18" s="17"/>
      <c r="F18" s="17"/>
      <c r="G18" s="17"/>
      <c r="H18" s="17"/>
      <c r="I18" s="17"/>
      <c r="J18" s="17"/>
      <c r="L18" s="286"/>
      <c r="M18" s="286"/>
      <c r="N18" s="286"/>
      <c r="O18" s="286"/>
      <c r="P18" s="286"/>
      <c r="Q18" s="286"/>
      <c r="R18" s="56"/>
      <c r="S18" s="56"/>
      <c r="T18" s="56"/>
      <c r="U18" s="238"/>
      <c r="V18" s="238"/>
      <c r="W18" s="56"/>
      <c r="X18" s="56"/>
      <c r="Y18" s="18" t="s">
        <v>292</v>
      </c>
      <c r="AE18" s="56"/>
      <c r="AF18" s="56"/>
      <c r="AG18" s="56"/>
      <c r="AR18" s="182" t="s">
        <v>136</v>
      </c>
      <c r="AS18" s="110">
        <v>0</v>
      </c>
      <c r="AT18" s="18" t="s">
        <v>136</v>
      </c>
      <c r="AU18" s="117">
        <v>0</v>
      </c>
      <c r="AV18" s="110">
        <v>4</v>
      </c>
      <c r="AW18" s="110">
        <f t="shared" si="1"/>
        <v>4</v>
      </c>
      <c r="AX18" s="129" t="s">
        <v>49</v>
      </c>
      <c r="BB18" s="122" t="s">
        <v>105</v>
      </c>
      <c r="BC18" s="67">
        <f t="shared" ref="BC18:BC20" si="8">IF(K$4=BB18,1,0)</f>
        <v>0</v>
      </c>
      <c r="BD18" s="167">
        <v>1200</v>
      </c>
      <c r="BE18" s="167">
        <f t="shared" ref="BE18:BE20" si="9">IF($BC18=1,BD18,0)</f>
        <v>0</v>
      </c>
      <c r="BF18" s="167">
        <v>450</v>
      </c>
      <c r="BG18" s="167">
        <f t="shared" si="2"/>
        <v>0</v>
      </c>
      <c r="BH18" s="167">
        <v>540</v>
      </c>
      <c r="BI18" s="167">
        <f t="shared" si="3"/>
        <v>0</v>
      </c>
      <c r="BJ18" s="167">
        <v>450</v>
      </c>
      <c r="BK18" s="167">
        <f t="shared" si="4"/>
        <v>0</v>
      </c>
      <c r="BL18" s="167">
        <v>0</v>
      </c>
      <c r="BM18" s="167">
        <f t="shared" si="5"/>
        <v>0</v>
      </c>
      <c r="BN18" s="167">
        <v>510</v>
      </c>
      <c r="BO18" s="167">
        <f t="shared" si="6"/>
        <v>0</v>
      </c>
      <c r="BP18" s="167">
        <v>0</v>
      </c>
      <c r="BQ18" s="167">
        <f t="shared" si="7"/>
        <v>0</v>
      </c>
      <c r="BR18" s="167">
        <v>380</v>
      </c>
      <c r="BS18" s="167">
        <f t="shared" si="7"/>
        <v>0</v>
      </c>
      <c r="BT18" s="84"/>
    </row>
    <row r="19" spans="2:73" ht="15.6" customHeight="1" x14ac:dyDescent="0.2">
      <c r="B19" s="58" t="s">
        <v>142</v>
      </c>
      <c r="C19" s="17"/>
      <c r="D19" s="17"/>
      <c r="E19" s="17"/>
      <c r="F19" s="17"/>
      <c r="G19" s="17"/>
      <c r="H19" s="17"/>
      <c r="I19" s="17"/>
      <c r="J19" s="17"/>
      <c r="K19" s="17"/>
      <c r="L19" s="287" t="s">
        <v>289</v>
      </c>
      <c r="M19" s="288"/>
      <c r="N19" s="288"/>
      <c r="O19" s="288"/>
      <c r="P19" s="288"/>
      <c r="Q19" s="289"/>
      <c r="R19" s="56"/>
      <c r="S19" s="56"/>
      <c r="T19" s="56"/>
      <c r="U19" s="238"/>
      <c r="V19" s="238"/>
      <c r="W19" s="56"/>
      <c r="X19" s="56"/>
      <c r="Y19" s="18" t="s">
        <v>66</v>
      </c>
      <c r="AE19" s="56"/>
      <c r="AF19" s="56"/>
      <c r="AG19" s="56"/>
      <c r="AR19" s="182" t="s">
        <v>136</v>
      </c>
      <c r="AS19" s="110">
        <v>0</v>
      </c>
      <c r="AT19" s="18" t="s">
        <v>138</v>
      </c>
      <c r="AU19" s="117">
        <v>2</v>
      </c>
      <c r="AV19" s="110">
        <v>4</v>
      </c>
      <c r="AW19" s="110">
        <f t="shared" si="1"/>
        <v>6</v>
      </c>
      <c r="AX19" s="129" t="s">
        <v>3</v>
      </c>
      <c r="BB19" s="122" t="s">
        <v>241</v>
      </c>
      <c r="BC19" s="67">
        <f t="shared" si="8"/>
        <v>0</v>
      </c>
      <c r="BD19" s="167">
        <v>1200</v>
      </c>
      <c r="BE19" s="167">
        <f t="shared" si="9"/>
        <v>0</v>
      </c>
      <c r="BF19" s="167">
        <v>430</v>
      </c>
      <c r="BG19" s="167">
        <f t="shared" si="2"/>
        <v>0</v>
      </c>
      <c r="BH19" s="167">
        <v>540</v>
      </c>
      <c r="BI19" s="167">
        <f t="shared" si="3"/>
        <v>0</v>
      </c>
      <c r="BJ19" s="167">
        <v>430</v>
      </c>
      <c r="BK19" s="167">
        <f t="shared" si="4"/>
        <v>0</v>
      </c>
      <c r="BL19" s="167">
        <v>0</v>
      </c>
      <c r="BM19" s="167">
        <f t="shared" si="5"/>
        <v>0</v>
      </c>
      <c r="BN19" s="167">
        <v>540</v>
      </c>
      <c r="BO19" s="167">
        <f t="shared" si="6"/>
        <v>0</v>
      </c>
      <c r="BP19" s="167">
        <v>0</v>
      </c>
      <c r="BQ19" s="167">
        <f t="shared" si="7"/>
        <v>0</v>
      </c>
      <c r="BR19" s="167">
        <v>430</v>
      </c>
      <c r="BS19" s="167">
        <f t="shared" si="7"/>
        <v>0</v>
      </c>
      <c r="BT19" s="84"/>
    </row>
    <row r="20" spans="2:73" ht="16.2" thickBot="1" x14ac:dyDescent="0.25">
      <c r="B20" s="58"/>
      <c r="C20" s="87"/>
      <c r="D20" s="186" t="s">
        <v>209</v>
      </c>
      <c r="E20" s="17"/>
      <c r="F20" s="17"/>
      <c r="G20" s="17"/>
      <c r="H20" s="17"/>
      <c r="I20" s="17"/>
      <c r="J20" s="17"/>
      <c r="K20" s="88"/>
      <c r="L20" s="186" t="s">
        <v>266</v>
      </c>
      <c r="N20" s="17"/>
      <c r="O20" s="17"/>
      <c r="P20" s="17"/>
      <c r="Q20" s="17"/>
      <c r="R20" s="56"/>
      <c r="S20" s="56"/>
      <c r="T20" s="56"/>
      <c r="U20" s="206">
        <f>BJ28</f>
        <v>0</v>
      </c>
      <c r="V20" s="206">
        <f>BK28</f>
        <v>0</v>
      </c>
      <c r="W20" s="56"/>
      <c r="X20" s="56"/>
      <c r="AE20" s="56"/>
      <c r="AF20" s="56"/>
      <c r="AG20" s="56"/>
      <c r="AR20" s="182" t="s">
        <v>137</v>
      </c>
      <c r="AS20" s="110">
        <v>1</v>
      </c>
      <c r="AT20" s="18" t="s">
        <v>136</v>
      </c>
      <c r="AU20" s="117">
        <v>0</v>
      </c>
      <c r="AV20" s="110">
        <v>4</v>
      </c>
      <c r="AW20" s="110">
        <f t="shared" si="1"/>
        <v>5</v>
      </c>
      <c r="AX20" s="129" t="s">
        <v>202</v>
      </c>
      <c r="BB20" s="122" t="s">
        <v>242</v>
      </c>
      <c r="BC20" s="67">
        <f t="shared" si="8"/>
        <v>0</v>
      </c>
      <c r="BD20" s="167">
        <v>870</v>
      </c>
      <c r="BE20" s="167">
        <f t="shared" si="9"/>
        <v>0</v>
      </c>
      <c r="BF20" s="167">
        <v>430</v>
      </c>
      <c r="BG20" s="167">
        <f t="shared" si="2"/>
        <v>0</v>
      </c>
      <c r="BH20" s="167">
        <v>540</v>
      </c>
      <c r="BI20" s="167">
        <f t="shared" si="3"/>
        <v>0</v>
      </c>
      <c r="BJ20" s="167">
        <v>430</v>
      </c>
      <c r="BK20" s="167">
        <f t="shared" si="4"/>
        <v>0</v>
      </c>
      <c r="BL20" s="67"/>
      <c r="BM20" s="67">
        <f>SUM(BM17:BM19)</f>
        <v>0</v>
      </c>
      <c r="BN20" s="9"/>
      <c r="BO20" s="9">
        <f>SUM(BO17:BO19)</f>
        <v>0</v>
      </c>
      <c r="BP20" s="9"/>
      <c r="BQ20" s="9">
        <f>SUM(BQ17:BQ19)</f>
        <v>0</v>
      </c>
      <c r="BR20" s="9"/>
      <c r="BS20" s="9">
        <f>SUM(BS17:BS19)</f>
        <v>0</v>
      </c>
      <c r="BT20" s="84"/>
    </row>
    <row r="21" spans="2:73" s="9" customFormat="1" ht="13.5" customHeight="1" thickBot="1" x14ac:dyDescent="0.25">
      <c r="B21" s="81" t="s">
        <v>141</v>
      </c>
      <c r="C21" s="275"/>
      <c r="D21" s="276"/>
      <c r="E21" s="276"/>
      <c r="F21" s="276"/>
      <c r="G21" s="276"/>
      <c r="H21" s="276"/>
      <c r="I21" s="276"/>
      <c r="J21" s="276"/>
      <c r="K21" s="276"/>
      <c r="L21" s="276"/>
      <c r="M21" s="276"/>
      <c r="N21" s="276"/>
      <c r="O21" s="276"/>
      <c r="P21" s="276"/>
      <c r="Q21" s="276"/>
      <c r="R21" s="276"/>
      <c r="S21" s="277"/>
      <c r="T21" s="199"/>
      <c r="U21" s="209"/>
      <c r="V21" s="209"/>
      <c r="W21" s="200"/>
      <c r="X21" s="82"/>
      <c r="AE21" s="56"/>
      <c r="AF21" s="56"/>
      <c r="AG21" s="56"/>
      <c r="AR21" s="183" t="s">
        <v>137</v>
      </c>
      <c r="AS21" s="128">
        <v>1</v>
      </c>
      <c r="AT21" s="184" t="s">
        <v>138</v>
      </c>
      <c r="AU21" s="120">
        <v>2</v>
      </c>
      <c r="AV21" s="128">
        <v>4</v>
      </c>
      <c r="AW21" s="128">
        <f t="shared" si="1"/>
        <v>7</v>
      </c>
      <c r="AX21" s="185" t="s">
        <v>203</v>
      </c>
      <c r="AZ21" s="67"/>
      <c r="BB21" s="122"/>
      <c r="BG21" s="67"/>
      <c r="BT21" s="84"/>
    </row>
    <row r="22" spans="2:73" s="9" customFormat="1" ht="20.399999999999999" customHeight="1" x14ac:dyDescent="0.2">
      <c r="B22" s="79"/>
      <c r="C22" s="278"/>
      <c r="D22" s="279"/>
      <c r="E22" s="279"/>
      <c r="F22" s="279"/>
      <c r="G22" s="279"/>
      <c r="H22" s="279"/>
      <c r="I22" s="279"/>
      <c r="J22" s="279"/>
      <c r="K22" s="279"/>
      <c r="L22" s="279"/>
      <c r="M22" s="279"/>
      <c r="N22" s="279"/>
      <c r="O22" s="279"/>
      <c r="P22" s="279"/>
      <c r="Q22" s="279"/>
      <c r="R22" s="279"/>
      <c r="S22" s="280"/>
      <c r="T22" s="199"/>
      <c r="U22" s="238" t="s">
        <v>243</v>
      </c>
      <c r="V22" s="238"/>
      <c r="W22" s="200"/>
      <c r="X22" s="82"/>
      <c r="AE22" s="56"/>
      <c r="AF22" s="56"/>
      <c r="AG22" s="56"/>
      <c r="BB22" s="122"/>
      <c r="BD22" s="9" t="str">
        <f>IF($BC20=1,BE22,"30l/s - 60l/s")</f>
        <v>30l/s - 60l/s</v>
      </c>
      <c r="BE22" s="9" t="s">
        <v>284</v>
      </c>
      <c r="BH22" s="9" t="str">
        <f>IF($BC20=1,BI22,"15l/s")</f>
        <v>15l/s</v>
      </c>
      <c r="BI22" s="9" t="s">
        <v>272</v>
      </c>
      <c r="BT22" s="84"/>
    </row>
    <row r="23" spans="2:73" s="9" customFormat="1" ht="33.6" customHeight="1" thickBot="1" x14ac:dyDescent="0.25">
      <c r="B23" s="80"/>
      <c r="C23" s="281"/>
      <c r="D23" s="282"/>
      <c r="E23" s="282"/>
      <c r="F23" s="282"/>
      <c r="G23" s="282"/>
      <c r="H23" s="282"/>
      <c r="I23" s="282"/>
      <c r="J23" s="282"/>
      <c r="K23" s="282"/>
      <c r="L23" s="282"/>
      <c r="M23" s="282"/>
      <c r="N23" s="282"/>
      <c r="O23" s="282"/>
      <c r="P23" s="282"/>
      <c r="Q23" s="282"/>
      <c r="R23" s="282"/>
      <c r="S23" s="283"/>
      <c r="T23" s="199"/>
      <c r="U23" s="205" t="s">
        <v>250</v>
      </c>
      <c r="V23" s="205" t="s">
        <v>251</v>
      </c>
      <c r="W23" s="200"/>
      <c r="X23" s="137"/>
      <c r="AE23" s="56"/>
      <c r="AF23" s="56"/>
      <c r="AG23" s="56"/>
      <c r="BB23" s="86"/>
      <c r="BC23" s="123"/>
      <c r="BD23" s="123"/>
      <c r="BE23" s="181"/>
      <c r="BF23" s="181"/>
      <c r="BG23" s="181"/>
      <c r="BH23" s="181"/>
      <c r="BI23" s="181"/>
      <c r="BJ23" s="181"/>
      <c r="BK23" s="181"/>
      <c r="BL23" s="181"/>
      <c r="BM23" s="181"/>
      <c r="BN23" s="181"/>
      <c r="BO23" s="181"/>
      <c r="BP23" s="181"/>
      <c r="BQ23" s="181"/>
      <c r="BR23" s="181"/>
      <c r="BS23" s="181"/>
      <c r="BT23" s="124"/>
    </row>
    <row r="24" spans="2:73" ht="48.75" customHeight="1" thickBot="1" x14ac:dyDescent="0.25">
      <c r="B24" s="270" t="s">
        <v>291</v>
      </c>
      <c r="C24" s="270" t="s">
        <v>91</v>
      </c>
      <c r="D24" s="270" t="s">
        <v>205</v>
      </c>
      <c r="E24" s="270" t="s">
        <v>89</v>
      </c>
      <c r="F24" s="270" t="s">
        <v>50</v>
      </c>
      <c r="G24" s="284" t="s">
        <v>201</v>
      </c>
      <c r="H24" s="270" t="s">
        <v>51</v>
      </c>
      <c r="I24" s="77" t="s">
        <v>90</v>
      </c>
      <c r="J24" s="78" t="s">
        <v>54</v>
      </c>
      <c r="K24" s="285" t="s">
        <v>153</v>
      </c>
      <c r="L24" s="285"/>
      <c r="M24" s="285" t="s">
        <v>267</v>
      </c>
      <c r="N24" s="285"/>
      <c r="O24" s="285"/>
      <c r="P24" s="270" t="s">
        <v>0</v>
      </c>
      <c r="Q24" s="272" t="s">
        <v>53</v>
      </c>
      <c r="R24" s="285" t="s">
        <v>92</v>
      </c>
      <c r="S24" s="285"/>
      <c r="T24" s="201"/>
      <c r="U24" s="206">
        <f>BO20</f>
        <v>0</v>
      </c>
      <c r="V24" s="206">
        <f>BM20</f>
        <v>0</v>
      </c>
      <c r="W24" s="201"/>
      <c r="X24" s="75"/>
      <c r="Y24" s="232" t="s">
        <v>144</v>
      </c>
      <c r="Z24" s="233"/>
      <c r="AA24" s="233"/>
      <c r="AB24" s="234"/>
      <c r="AC24" s="241" t="s">
        <v>145</v>
      </c>
      <c r="AD24" s="242"/>
      <c r="AE24" s="243"/>
      <c r="AF24" s="145" t="s">
        <v>225</v>
      </c>
      <c r="AG24" s="147"/>
      <c r="AH24" s="146"/>
      <c r="AI24" s="232" t="s">
        <v>224</v>
      </c>
      <c r="AJ24" s="233"/>
      <c r="AK24" s="233"/>
      <c r="AL24" s="234"/>
      <c r="AM24" s="6"/>
      <c r="AN24" s="8"/>
      <c r="AO24" s="8"/>
      <c r="AP24" s="8"/>
      <c r="AQ24" s="8"/>
      <c r="AR24" s="8"/>
      <c r="AS24" s="8"/>
      <c r="AT24" s="8"/>
      <c r="AU24" s="8"/>
      <c r="AV24" s="8"/>
      <c r="AW24" s="8"/>
      <c r="AX24" s="8"/>
      <c r="AY24" s="8"/>
      <c r="BC24" s="235" t="s">
        <v>255</v>
      </c>
      <c r="BD24" s="236"/>
      <c r="BE24" s="236"/>
      <c r="BF24" s="236"/>
      <c r="BG24" s="236"/>
      <c r="BH24" s="9"/>
      <c r="BI24" s="9"/>
      <c r="BJ24" s="9"/>
      <c r="BK24" s="162"/>
      <c r="BL24" s="67"/>
      <c r="BM24" s="67"/>
      <c r="BN24" s="67"/>
      <c r="BO24" s="12"/>
      <c r="BP24" s="12"/>
      <c r="BQ24" s="7"/>
      <c r="BR24" s="7"/>
      <c r="BS24" s="7"/>
      <c r="BT24" s="9"/>
      <c r="BU24" s="9"/>
    </row>
    <row r="25" spans="2:73" ht="85.95" customHeight="1" thickBot="1" x14ac:dyDescent="0.25">
      <c r="B25" s="271"/>
      <c r="C25" s="271"/>
      <c r="D25" s="271"/>
      <c r="E25" s="271"/>
      <c r="F25" s="271"/>
      <c r="G25" s="270"/>
      <c r="H25" s="271"/>
      <c r="I25" s="13" t="s">
        <v>1</v>
      </c>
      <c r="J25" s="13" t="s">
        <v>52</v>
      </c>
      <c r="K25" s="14" t="s">
        <v>41</v>
      </c>
      <c r="L25" s="14" t="s">
        <v>42</v>
      </c>
      <c r="M25" s="14" t="s">
        <v>215</v>
      </c>
      <c r="N25" s="14" t="s">
        <v>216</v>
      </c>
      <c r="O25" s="14" t="s">
        <v>217</v>
      </c>
      <c r="P25" s="271"/>
      <c r="Q25" s="273"/>
      <c r="R25" s="14" t="s">
        <v>41</v>
      </c>
      <c r="S25" s="14" t="s">
        <v>42</v>
      </c>
      <c r="T25" s="202"/>
      <c r="W25" s="202"/>
      <c r="X25" s="95" t="s">
        <v>229</v>
      </c>
      <c r="Y25" s="96" t="s">
        <v>169</v>
      </c>
      <c r="Z25" s="97" t="s">
        <v>170</v>
      </c>
      <c r="AA25" s="97" t="s">
        <v>171</v>
      </c>
      <c r="AB25" s="102" t="s">
        <v>172</v>
      </c>
      <c r="AC25" s="101" t="s">
        <v>286</v>
      </c>
      <c r="AD25" s="97" t="s">
        <v>287</v>
      </c>
      <c r="AE25" s="141" t="s">
        <v>139</v>
      </c>
      <c r="AF25" s="96" t="s">
        <v>226</v>
      </c>
      <c r="AG25" s="97" t="s">
        <v>227</v>
      </c>
      <c r="AH25" s="141" t="s">
        <v>230</v>
      </c>
      <c r="AI25" s="140" t="s">
        <v>220</v>
      </c>
      <c r="AJ25" s="140" t="s">
        <v>221</v>
      </c>
      <c r="AK25" s="97" t="s">
        <v>222</v>
      </c>
      <c r="AL25" s="141" t="s">
        <v>223</v>
      </c>
      <c r="AM25" s="141" t="s">
        <v>147</v>
      </c>
      <c r="AN25" s="91" t="s">
        <v>150</v>
      </c>
      <c r="AO25" s="73" t="s">
        <v>148</v>
      </c>
      <c r="AP25" s="74" t="s">
        <v>149</v>
      </c>
      <c r="AQ25" s="74" t="s">
        <v>43</v>
      </c>
      <c r="AR25" s="74" t="s">
        <v>44</v>
      </c>
      <c r="AS25" s="74" t="s">
        <v>40</v>
      </c>
      <c r="AT25" s="74" t="s">
        <v>48</v>
      </c>
      <c r="AU25" s="74" t="s">
        <v>30</v>
      </c>
      <c r="AV25" s="74" t="s">
        <v>45</v>
      </c>
      <c r="AW25" s="74" t="s">
        <v>46</v>
      </c>
      <c r="AX25" s="74" t="s">
        <v>47</v>
      </c>
      <c r="AY25" s="74" t="s">
        <v>47</v>
      </c>
      <c r="AZ25" s="74" t="s">
        <v>259</v>
      </c>
      <c r="BA25" s="170" t="s">
        <v>260</v>
      </c>
      <c r="BB25" s="174" t="s">
        <v>261</v>
      </c>
      <c r="BC25" s="122"/>
      <c r="BD25" s="172"/>
      <c r="BE25" s="172"/>
      <c r="BF25" s="173" t="s">
        <v>281</v>
      </c>
      <c r="BG25" s="173" t="s">
        <v>256</v>
      </c>
      <c r="BH25" s="9"/>
      <c r="BI25" s="239" t="s">
        <v>257</v>
      </c>
      <c r="BJ25" s="239"/>
      <c r="BK25" s="240"/>
      <c r="BL25" s="5"/>
      <c r="BN25" s="70"/>
      <c r="BO25" s="67"/>
      <c r="BP25" s="67"/>
      <c r="BQ25" s="12"/>
      <c r="BR25" s="12"/>
      <c r="BS25" s="7"/>
    </row>
    <row r="26" spans="2:73" ht="25.5" customHeight="1" thickBot="1" x14ac:dyDescent="0.25">
      <c r="B26" s="213"/>
      <c r="C26" s="92"/>
      <c r="D26" s="92"/>
      <c r="E26" s="92"/>
      <c r="F26" s="92"/>
      <c r="G26" s="92"/>
      <c r="H26" s="92"/>
      <c r="I26" s="92"/>
      <c r="J26" s="92"/>
      <c r="K26" s="93"/>
      <c r="L26" s="93"/>
      <c r="M26" s="214"/>
      <c r="N26" s="214"/>
      <c r="O26" s="214"/>
      <c r="P26" s="214"/>
      <c r="Q26" s="57" t="str">
        <f>IF(AN26&gt;12,AO26,"")</f>
        <v/>
      </c>
      <c r="R26" s="215"/>
      <c r="S26" s="215"/>
      <c r="T26" s="197"/>
      <c r="U26" s="238" t="s">
        <v>243</v>
      </c>
      <c r="V26" s="238"/>
      <c r="W26" s="203"/>
      <c r="X26" s="89">
        <f>IF(C26="",0,1)</f>
        <v>0</v>
      </c>
      <c r="Y26" s="103" t="str">
        <f>IF(C26="K","N",AF$13)</f>
        <v/>
      </c>
      <c r="Z26" s="104" t="s">
        <v>121</v>
      </c>
      <c r="AA26" s="104">
        <f>IF(AND(C26="K",D26="Y"),1,0)</f>
        <v>0</v>
      </c>
      <c r="AB26" s="105">
        <f>IF(D26="Y",1,0)</f>
        <v>0</v>
      </c>
      <c r="AC26" s="159">
        <f>IF(AJ$13="Y",1,0)</f>
        <v>0</v>
      </c>
      <c r="AD26" s="142">
        <f>IF(AND(AC26=0,E26="Y"),1,0)</f>
        <v>0</v>
      </c>
      <c r="AE26" s="143">
        <f>IF(AND(C26&lt;&gt;"",E26="Y",AC26=0),2,0)</f>
        <v>0</v>
      </c>
      <c r="AF26" s="159">
        <f>IF(OR(G26=AN$13,G26=AO$13),1,0)</f>
        <v>1</v>
      </c>
      <c r="AG26" s="142">
        <f>IF(C26="",2,AF26)</f>
        <v>2</v>
      </c>
      <c r="AH26" s="143">
        <f>IF(AND(C26&lt;&gt;"",G26="N",AF26=0),4,0)</f>
        <v>0</v>
      </c>
      <c r="AI26" s="142">
        <f t="shared" ref="AI26:AI47" si="10">IF(AH$13="Always","Yes",0)</f>
        <v>0</v>
      </c>
      <c r="AJ26" s="142">
        <f t="shared" ref="AJ26:AJ47" si="11">IF(AH$13="N","No",0)</f>
        <v>0</v>
      </c>
      <c r="AK26" s="142">
        <f>IF(AND(F26="N",AI26="Yes"),1,0)</f>
        <v>0</v>
      </c>
      <c r="AL26" s="143">
        <f>IF(AND(F26="Y",AJ26="No"),1,0)</f>
        <v>0</v>
      </c>
      <c r="AM26" s="144">
        <f t="shared" ref="AM26:AM47" si="12">AB26+AE26+AH26</f>
        <v>0</v>
      </c>
      <c r="AN26" s="90">
        <f>LEN(AO26)</f>
        <v>8</v>
      </c>
      <c r="AO26" s="76" t="str">
        <f>CONCATENATE(AP26,AQ26,AR26,AS26,AT26,AU26,AV26,AW26,"/",AY26)</f>
        <v>010A/TBC</v>
      </c>
      <c r="AP26" s="76" t="str">
        <f>IF(H26="Y",AD$13,AC$13)</f>
        <v/>
      </c>
      <c r="AQ26" s="76" t="str">
        <f>IF(O26&gt;0,O26,"")</f>
        <v/>
      </c>
      <c r="AR26" s="76" t="str">
        <f>VLOOKUP(MAX(M26:N26),'Vent-trex sizes'!A:B,2,FALSE)</f>
        <v>01</v>
      </c>
      <c r="AS26" s="76">
        <f>C26</f>
        <v>0</v>
      </c>
      <c r="AT26" s="76" t="str">
        <f>VLOOKUP(AM26,$AW$14:$AX$21,2,FALSE)</f>
        <v>A</v>
      </c>
      <c r="AU26" s="76" t="str">
        <f>IF(F26="Y","H","")</f>
        <v/>
      </c>
      <c r="AV26" s="76" t="str">
        <f>IF(I26="L","L",(IF(I26="R","R","")))</f>
        <v/>
      </c>
      <c r="AW26" s="76" t="str">
        <f>IF(J26="F","F",(IF(J26="E","E","")))</f>
        <v/>
      </c>
      <c r="AX26" s="64" t="str">
        <f>CONCATENATE(K26," ",L26)</f>
        <v xml:space="preserve"> </v>
      </c>
      <c r="AY26" s="76" t="str">
        <f>IF(ISNA(VLOOKUP(AX26,$BP$28:$BQ$44,2,FALSE))=TRUE,"TBC",(VLOOKUP(AX26,$BP$28:$BQ$44,2,FALSE)))</f>
        <v>TBC</v>
      </c>
      <c r="AZ26" s="73" t="str">
        <f t="shared" ref="AZ26:AZ31" si="13">IF(AS26="K","K",IF(AS26="B","B",""))</f>
        <v/>
      </c>
      <c r="BA26" s="73" t="str">
        <f>IF(D26="Y","Rem","")</f>
        <v/>
      </c>
      <c r="BB26" s="175" t="str">
        <f>IF(F26="y","Hum","")</f>
        <v/>
      </c>
      <c r="BC26" s="176" t="str">
        <f>CONCATENATE(AZ26,BA26,BB26)</f>
        <v/>
      </c>
      <c r="BD26" s="73" t="e">
        <f>VLOOKUP(BC26,BI$26:BK$31,2,FALSE)</f>
        <v>#N/A</v>
      </c>
      <c r="BE26" s="73" t="e">
        <f>VLOOKUP(BC26,BI$26:BK$31,3,FALSE)</f>
        <v>#N/A</v>
      </c>
      <c r="BF26" s="171" t="str">
        <f>IF(M26&gt;0,IF(BD26&gt;(MIN(M26,N26)),1,""),"")</f>
        <v/>
      </c>
      <c r="BG26" s="171" t="str">
        <f>IF(M26&gt;0,IF(BE26&gt;(MIN(M26,N26)),1,""),"")</f>
        <v/>
      </c>
      <c r="BH26" s="9"/>
      <c r="BI26" s="167" t="s">
        <v>69</v>
      </c>
      <c r="BJ26" s="167">
        <f>SUM(BE17:BE20)</f>
        <v>0</v>
      </c>
      <c r="BK26" s="129">
        <f>SUM(BG17:BG20)</f>
        <v>0</v>
      </c>
      <c r="BL26" s="5"/>
      <c r="BM26" s="66" t="s">
        <v>151</v>
      </c>
      <c r="BP26" s="70"/>
      <c r="BQ26" s="70"/>
      <c r="BR26" s="12"/>
    </row>
    <row r="27" spans="2:73" ht="25.5" customHeight="1" thickBot="1" x14ac:dyDescent="0.25">
      <c r="B27" s="213"/>
      <c r="C27" s="92"/>
      <c r="D27" s="92"/>
      <c r="E27" s="92"/>
      <c r="F27" s="92"/>
      <c r="G27" s="92"/>
      <c r="H27" s="92"/>
      <c r="I27" s="92"/>
      <c r="J27" s="92"/>
      <c r="K27" s="93"/>
      <c r="L27" s="93"/>
      <c r="M27" s="214"/>
      <c r="N27" s="214"/>
      <c r="O27" s="214"/>
      <c r="P27" s="214"/>
      <c r="Q27" s="57" t="str">
        <f t="shared" ref="Q27:Q28" si="14">IF(AN27&gt;12,AO27,"")</f>
        <v/>
      </c>
      <c r="R27" s="215"/>
      <c r="S27" s="215"/>
      <c r="T27" s="197"/>
      <c r="U27" s="237" t="s">
        <v>244</v>
      </c>
      <c r="V27" s="237" t="s">
        <v>245</v>
      </c>
      <c r="W27" s="203"/>
      <c r="X27" s="89">
        <f>IF(C27="",0,1)</f>
        <v>0</v>
      </c>
      <c r="Y27" s="103" t="str">
        <f>IF(C27="K","N",AF$13)</f>
        <v/>
      </c>
      <c r="Z27" s="104" t="s">
        <v>121</v>
      </c>
      <c r="AA27" s="104">
        <f>IF(AND(C27="K",D27="Y"),1,0)</f>
        <v>0</v>
      </c>
      <c r="AB27" s="105">
        <f>IF(D27="Y",1,0)</f>
        <v>0</v>
      </c>
      <c r="AC27" s="159">
        <f t="shared" ref="AC27:AC47" si="15">IF(AJ$13="Y",1,0)</f>
        <v>0</v>
      </c>
      <c r="AD27" s="142">
        <f t="shared" ref="AD27:AD47" si="16">IF(AND(AC27=0,E27="Y"),1,0)</f>
        <v>0</v>
      </c>
      <c r="AE27" s="143">
        <f t="shared" ref="AE27:AE47" si="17">IF(AND(C27&lt;&gt;"",E27="Y",AC27=0),2,0)</f>
        <v>0</v>
      </c>
      <c r="AF27" s="159">
        <f t="shared" ref="AF27:AF47" si="18">IF(OR(G27=AN$13,G27=AO$13),1,0)</f>
        <v>1</v>
      </c>
      <c r="AG27" s="142">
        <f t="shared" ref="AG27:AG47" si="19">IF(C27="",2,AF27)</f>
        <v>2</v>
      </c>
      <c r="AH27" s="143">
        <f t="shared" ref="AH27:AH47" si="20">IF(AND(C27&lt;&gt;"",G27="N",AF27=0),4,0)</f>
        <v>0</v>
      </c>
      <c r="AI27" s="142">
        <f t="shared" si="10"/>
        <v>0</v>
      </c>
      <c r="AJ27" s="142">
        <f t="shared" si="11"/>
        <v>0</v>
      </c>
      <c r="AK27" s="142">
        <f>IF(AND(F27="N",AI27="Yes"),1,0)</f>
        <v>0</v>
      </c>
      <c r="AL27" s="143">
        <f>IF(AND(F27="Y",AJ27="No"),1,0)</f>
        <v>0</v>
      </c>
      <c r="AM27" s="144">
        <f t="shared" si="12"/>
        <v>0</v>
      </c>
      <c r="AN27" s="90">
        <f t="shared" ref="AN27:AN47" si="21">LEN(AO27)</f>
        <v>8</v>
      </c>
      <c r="AO27" s="169" t="str">
        <f t="shared" ref="AO27:AO47" si="22">CONCATENATE(AP27,AQ27,AR27,AS27,AT27,AU27,AV27,AW27,"/",AY27)</f>
        <v>010A/TBC</v>
      </c>
      <c r="AP27" s="169" t="str">
        <f>IF(H27="Y",AD$13,AC$13)</f>
        <v/>
      </c>
      <c r="AQ27" s="169" t="str">
        <f>IF(O27&gt;0,O27,"")</f>
        <v/>
      </c>
      <c r="AR27" s="169" t="str">
        <f>VLOOKUP(MAX(M27:N27),'Vent-trex sizes'!A:B,2,FALSE)</f>
        <v>01</v>
      </c>
      <c r="AS27" s="169">
        <f>C27</f>
        <v>0</v>
      </c>
      <c r="AT27" s="169" t="str">
        <f t="shared" ref="AT27:AT47" si="23">VLOOKUP(AM27,$AW$14:$AX$21,2,FALSE)</f>
        <v>A</v>
      </c>
      <c r="AU27" s="169" t="str">
        <f>IF(F27="Y","H","")</f>
        <v/>
      </c>
      <c r="AV27" s="169" t="str">
        <f>IF(I27="L","L",(IF(I27="R","R","")))</f>
        <v/>
      </c>
      <c r="AW27" s="169" t="str">
        <f>IF(J27="F","F",(IF(J27="E","E","")))</f>
        <v/>
      </c>
      <c r="AX27" s="64" t="str">
        <f>CONCATENATE(K27," ",L27)</f>
        <v xml:space="preserve"> </v>
      </c>
      <c r="AY27" s="169" t="str">
        <f t="shared" ref="AY27:AY47" si="24">IF(ISNA(VLOOKUP(AX27,$BP$28:$BQ$44,2,FALSE))=TRUE,"TBC",(VLOOKUP(AX27,$BP$28:$BQ$44,2,FALSE)))</f>
        <v>TBC</v>
      </c>
      <c r="AZ27" s="73" t="str">
        <f t="shared" si="13"/>
        <v/>
      </c>
      <c r="BA27" s="73" t="str">
        <f>IF(D27="Y","Rem","")</f>
        <v/>
      </c>
      <c r="BB27" s="175" t="str">
        <f>IF(F27="y","Hum","")</f>
        <v/>
      </c>
      <c r="BC27" s="176" t="str">
        <f>CONCATENATE(AZ27,BA27,BB27)</f>
        <v/>
      </c>
      <c r="BD27" s="73" t="e">
        <f t="shared" ref="BD27:BD47" si="25">VLOOKUP(BC27,BI$26:BK$31,2,FALSE)</f>
        <v>#N/A</v>
      </c>
      <c r="BE27" s="73" t="e">
        <f t="shared" ref="BE27:BE47" si="26">VLOOKUP(BC27,BI$26:BK$31,3,FALSE)</f>
        <v>#N/A</v>
      </c>
      <c r="BF27" s="171" t="str">
        <f>IF(M27&gt;0,IF(BD27&gt;(MIN(M27,N27)),1,""),"")</f>
        <v/>
      </c>
      <c r="BG27" s="171" t="str">
        <f>IF(M27&gt;0,IF(BE27&gt;(MIN(M27,N27)),1,""),"")</f>
        <v/>
      </c>
      <c r="BH27" s="9"/>
      <c r="BI27" s="167" t="s">
        <v>252</v>
      </c>
      <c r="BJ27" s="167">
        <f>SUM(BE17:BE20)</f>
        <v>0</v>
      </c>
      <c r="BK27" s="129">
        <f>SUM(BG17:BG20)</f>
        <v>0</v>
      </c>
      <c r="BL27" s="5"/>
      <c r="BM27" s="11" t="s">
        <v>7</v>
      </c>
      <c r="BN27" s="5" t="s">
        <v>160</v>
      </c>
      <c r="BP27" s="12"/>
      <c r="BQ27" s="100" t="s">
        <v>168</v>
      </c>
    </row>
    <row r="28" spans="2:73" ht="25.5" customHeight="1" thickBot="1" x14ac:dyDescent="0.25">
      <c r="B28" s="213"/>
      <c r="C28" s="92"/>
      <c r="D28" s="92"/>
      <c r="E28" s="92"/>
      <c r="F28" s="92"/>
      <c r="G28" s="92"/>
      <c r="H28" s="92"/>
      <c r="I28" s="92"/>
      <c r="J28" s="92"/>
      <c r="K28" s="93"/>
      <c r="L28" s="93"/>
      <c r="M28" s="214"/>
      <c r="N28" s="214"/>
      <c r="O28" s="214"/>
      <c r="P28" s="214"/>
      <c r="Q28" s="57" t="str">
        <f t="shared" si="14"/>
        <v/>
      </c>
      <c r="R28" s="215"/>
      <c r="S28" s="215"/>
      <c r="T28" s="197"/>
      <c r="U28" s="237"/>
      <c r="V28" s="237"/>
      <c r="W28" s="203"/>
      <c r="X28" s="89">
        <f t="shared" ref="X28:X47" si="27">IF(C28="",0,1)</f>
        <v>0</v>
      </c>
      <c r="Y28" s="103" t="str">
        <f t="shared" ref="Y28:Y47" si="28">IF(C28="K","N",AF$13)</f>
        <v/>
      </c>
      <c r="Z28" s="104" t="s">
        <v>121</v>
      </c>
      <c r="AA28" s="104">
        <f t="shared" ref="AA28:AA47" si="29">IF(AND(C28="K",D28="Y"),1,0)</f>
        <v>0</v>
      </c>
      <c r="AB28" s="105">
        <f t="shared" ref="AB28:AB47" si="30">IF(D28="Y",1,0)</f>
        <v>0</v>
      </c>
      <c r="AC28" s="159">
        <f t="shared" si="15"/>
        <v>0</v>
      </c>
      <c r="AD28" s="142">
        <f t="shared" si="16"/>
        <v>0</v>
      </c>
      <c r="AE28" s="143">
        <f t="shared" si="17"/>
        <v>0</v>
      </c>
      <c r="AF28" s="159">
        <f t="shared" si="18"/>
        <v>1</v>
      </c>
      <c r="AG28" s="142">
        <f t="shared" si="19"/>
        <v>2</v>
      </c>
      <c r="AH28" s="143">
        <f t="shared" si="20"/>
        <v>0</v>
      </c>
      <c r="AI28" s="142">
        <f t="shared" si="10"/>
        <v>0</v>
      </c>
      <c r="AJ28" s="142">
        <f t="shared" si="11"/>
        <v>0</v>
      </c>
      <c r="AK28" s="142">
        <f t="shared" ref="AK28:AK47" si="31">IF(AND(F28="N",AI28="Yes"),1,0)</f>
        <v>0</v>
      </c>
      <c r="AL28" s="143">
        <f t="shared" ref="AL28:AL47" si="32">IF(AND(F28="Y",AJ28="No"),1,0)</f>
        <v>0</v>
      </c>
      <c r="AM28" s="144">
        <f t="shared" si="12"/>
        <v>0</v>
      </c>
      <c r="AN28" s="90">
        <f t="shared" si="21"/>
        <v>8</v>
      </c>
      <c r="AO28" s="169" t="str">
        <f t="shared" si="22"/>
        <v>010A/TBC</v>
      </c>
      <c r="AP28" s="169" t="str">
        <f t="shared" ref="AP28:AP47" si="33">IF(H28="Y",AD$13,AC$13)</f>
        <v/>
      </c>
      <c r="AQ28" s="169" t="str">
        <f t="shared" ref="AQ28:AQ47" si="34">IF(O28&gt;0,O28,"")</f>
        <v/>
      </c>
      <c r="AR28" s="169" t="str">
        <f>VLOOKUP(MAX(M28:N28),'Vent-trex sizes'!A:B,2,FALSE)</f>
        <v>01</v>
      </c>
      <c r="AS28" s="169">
        <f t="shared" ref="AS28:AS47" si="35">C28</f>
        <v>0</v>
      </c>
      <c r="AT28" s="169" t="str">
        <f t="shared" si="23"/>
        <v>A</v>
      </c>
      <c r="AU28" s="169" t="str">
        <f t="shared" ref="AU28:AU47" si="36">IF(F28="Y","H","")</f>
        <v/>
      </c>
      <c r="AV28" s="169" t="str">
        <f t="shared" ref="AV28:AV47" si="37">IF(I28="L","L",(IF(I28="R","R","")))</f>
        <v/>
      </c>
      <c r="AW28" s="169" t="str">
        <f t="shared" ref="AW28:AW47" si="38">IF(J28="F","F",(IF(J28="E","E","")))</f>
        <v/>
      </c>
      <c r="AX28" s="64" t="str">
        <f t="shared" ref="AX28:AX47" si="39">CONCATENATE(K28," ",L28)</f>
        <v xml:space="preserve"> </v>
      </c>
      <c r="AY28" s="169" t="str">
        <f t="shared" si="24"/>
        <v>TBC</v>
      </c>
      <c r="AZ28" s="73" t="str">
        <f t="shared" si="13"/>
        <v/>
      </c>
      <c r="BA28" s="73" t="str">
        <f t="shared" ref="BA28:BA47" si="40">IF(D28="Y","Rem","")</f>
        <v/>
      </c>
      <c r="BB28" s="175" t="str">
        <f t="shared" ref="BB28:BB47" si="41">IF(F28="y","Hum","")</f>
        <v/>
      </c>
      <c r="BC28" s="176" t="str">
        <f t="shared" ref="BC28:BC47" si="42">CONCATENATE(AZ28,BA28,BB28)</f>
        <v/>
      </c>
      <c r="BD28" s="73" t="e">
        <f t="shared" si="25"/>
        <v>#N/A</v>
      </c>
      <c r="BE28" s="73" t="e">
        <f t="shared" si="26"/>
        <v>#N/A</v>
      </c>
      <c r="BF28" s="171" t="str">
        <f t="shared" ref="BF28:BF47" si="43">IF(M28&gt;0,IF(BD28&gt;(MIN(M28,N28)),1,""),"")</f>
        <v/>
      </c>
      <c r="BG28" s="171" t="str">
        <f t="shared" ref="BG28:BG47" si="44">IF(M28&gt;0,IF(BE28&gt;(MIN(M28,N28)),1,""),"")</f>
        <v/>
      </c>
      <c r="BH28" s="9"/>
      <c r="BI28" s="167" t="s">
        <v>2</v>
      </c>
      <c r="BJ28" s="167">
        <f>SUM(BI17:BI20)</f>
        <v>0</v>
      </c>
      <c r="BK28" s="129">
        <f>SUM(BK17:BK20)</f>
        <v>0</v>
      </c>
      <c r="BL28" s="5"/>
      <c r="BM28" s="11" t="s">
        <v>2</v>
      </c>
      <c r="BN28" s="5" t="s">
        <v>161</v>
      </c>
      <c r="BP28" s="216" t="s">
        <v>155</v>
      </c>
      <c r="BQ28" s="216">
        <v>392</v>
      </c>
    </row>
    <row r="29" spans="2:73" ht="25.5" customHeight="1" thickBot="1" x14ac:dyDescent="0.25">
      <c r="B29" s="213"/>
      <c r="C29" s="92"/>
      <c r="D29" s="92"/>
      <c r="E29" s="92"/>
      <c r="F29" s="92"/>
      <c r="G29" s="92"/>
      <c r="H29" s="92"/>
      <c r="I29" s="92"/>
      <c r="J29" s="92"/>
      <c r="K29" s="93"/>
      <c r="L29" s="93"/>
      <c r="M29" s="214"/>
      <c r="N29" s="214"/>
      <c r="O29" s="214"/>
      <c r="P29" s="214"/>
      <c r="Q29" s="57" t="str">
        <f t="shared" ref="Q29:Q47" si="45">IF(AN29&gt;12,AO29,"")</f>
        <v/>
      </c>
      <c r="R29" s="215"/>
      <c r="S29" s="215"/>
      <c r="T29" s="197"/>
      <c r="U29" s="206">
        <f>BS20</f>
        <v>0</v>
      </c>
      <c r="V29" s="206">
        <f>BQ20</f>
        <v>0</v>
      </c>
      <c r="W29" s="203"/>
      <c r="X29" s="89">
        <f t="shared" si="27"/>
        <v>0</v>
      </c>
      <c r="Y29" s="103" t="str">
        <f t="shared" si="28"/>
        <v/>
      </c>
      <c r="Z29" s="104" t="s">
        <v>121</v>
      </c>
      <c r="AA29" s="104">
        <f t="shared" si="29"/>
        <v>0</v>
      </c>
      <c r="AB29" s="105">
        <f t="shared" si="30"/>
        <v>0</v>
      </c>
      <c r="AC29" s="159">
        <f t="shared" si="15"/>
        <v>0</v>
      </c>
      <c r="AD29" s="142">
        <f t="shared" si="16"/>
        <v>0</v>
      </c>
      <c r="AE29" s="143">
        <f t="shared" si="17"/>
        <v>0</v>
      </c>
      <c r="AF29" s="159">
        <f t="shared" si="18"/>
        <v>1</v>
      </c>
      <c r="AG29" s="142">
        <f t="shared" si="19"/>
        <v>2</v>
      </c>
      <c r="AH29" s="143">
        <f t="shared" si="20"/>
        <v>0</v>
      </c>
      <c r="AI29" s="142">
        <f t="shared" si="10"/>
        <v>0</v>
      </c>
      <c r="AJ29" s="142">
        <f t="shared" si="11"/>
        <v>0</v>
      </c>
      <c r="AK29" s="142">
        <f t="shared" si="31"/>
        <v>0</v>
      </c>
      <c r="AL29" s="143">
        <f t="shared" si="32"/>
        <v>0</v>
      </c>
      <c r="AM29" s="144">
        <f t="shared" si="12"/>
        <v>0</v>
      </c>
      <c r="AN29" s="90">
        <f t="shared" si="21"/>
        <v>8</v>
      </c>
      <c r="AO29" s="169" t="str">
        <f t="shared" si="22"/>
        <v>010A/TBC</v>
      </c>
      <c r="AP29" s="169" t="str">
        <f t="shared" si="33"/>
        <v/>
      </c>
      <c r="AQ29" s="169" t="str">
        <f t="shared" si="34"/>
        <v/>
      </c>
      <c r="AR29" s="169" t="str">
        <f>VLOOKUP(MAX(M29:N29),'Vent-trex sizes'!A:B,2,FALSE)</f>
        <v>01</v>
      </c>
      <c r="AS29" s="169">
        <f t="shared" si="35"/>
        <v>0</v>
      </c>
      <c r="AT29" s="169" t="str">
        <f t="shared" si="23"/>
        <v>A</v>
      </c>
      <c r="AU29" s="169" t="str">
        <f t="shared" si="36"/>
        <v/>
      </c>
      <c r="AV29" s="169" t="str">
        <f t="shared" si="37"/>
        <v/>
      </c>
      <c r="AW29" s="169" t="str">
        <f t="shared" si="38"/>
        <v/>
      </c>
      <c r="AX29" s="64" t="str">
        <f t="shared" si="39"/>
        <v xml:space="preserve"> </v>
      </c>
      <c r="AY29" s="169" t="str">
        <f t="shared" si="24"/>
        <v>TBC</v>
      </c>
      <c r="AZ29" s="73" t="str">
        <f t="shared" si="13"/>
        <v/>
      </c>
      <c r="BA29" s="73" t="str">
        <f t="shared" si="40"/>
        <v/>
      </c>
      <c r="BB29" s="175" t="str">
        <f t="shared" si="41"/>
        <v/>
      </c>
      <c r="BC29" s="176" t="str">
        <f t="shared" si="42"/>
        <v/>
      </c>
      <c r="BD29" s="73" t="e">
        <f t="shared" si="25"/>
        <v>#N/A</v>
      </c>
      <c r="BE29" s="73" t="e">
        <f t="shared" si="26"/>
        <v>#N/A</v>
      </c>
      <c r="BF29" s="171" t="str">
        <f t="shared" si="43"/>
        <v/>
      </c>
      <c r="BG29" s="171" t="str">
        <f t="shared" si="44"/>
        <v/>
      </c>
      <c r="BH29" s="9"/>
      <c r="BI29" s="167" t="s">
        <v>253</v>
      </c>
      <c r="BJ29" s="167">
        <f>SUM(BI17:BI20)</f>
        <v>0</v>
      </c>
      <c r="BK29" s="129">
        <f>SUM(BK17:BK20)</f>
        <v>0</v>
      </c>
      <c r="BL29" s="5"/>
      <c r="BM29" s="99" t="s">
        <v>102</v>
      </c>
      <c r="BP29" s="216" t="s">
        <v>156</v>
      </c>
      <c r="BQ29" s="216">
        <v>960</v>
      </c>
    </row>
    <row r="30" spans="2:73" ht="25.5" customHeight="1" thickBot="1" x14ac:dyDescent="0.25">
      <c r="B30" s="213"/>
      <c r="C30" s="92"/>
      <c r="D30" s="92"/>
      <c r="E30" s="92"/>
      <c r="F30" s="92"/>
      <c r="G30" s="92"/>
      <c r="H30" s="92"/>
      <c r="I30" s="92"/>
      <c r="J30" s="92"/>
      <c r="K30" s="93"/>
      <c r="L30" s="93"/>
      <c r="M30" s="214"/>
      <c r="N30" s="214"/>
      <c r="O30" s="214"/>
      <c r="P30" s="214"/>
      <c r="Q30" s="57" t="str">
        <f t="shared" si="45"/>
        <v/>
      </c>
      <c r="R30" s="215"/>
      <c r="S30" s="215"/>
      <c r="T30" s="197"/>
      <c r="W30" s="203"/>
      <c r="X30" s="89">
        <f t="shared" si="27"/>
        <v>0</v>
      </c>
      <c r="Y30" s="103" t="str">
        <f t="shared" si="28"/>
        <v/>
      </c>
      <c r="Z30" s="104" t="s">
        <v>121</v>
      </c>
      <c r="AA30" s="104">
        <f t="shared" si="29"/>
        <v>0</v>
      </c>
      <c r="AB30" s="105">
        <f t="shared" si="30"/>
        <v>0</v>
      </c>
      <c r="AC30" s="159">
        <f t="shared" si="15"/>
        <v>0</v>
      </c>
      <c r="AD30" s="142">
        <f t="shared" si="16"/>
        <v>0</v>
      </c>
      <c r="AE30" s="143">
        <f t="shared" si="17"/>
        <v>0</v>
      </c>
      <c r="AF30" s="159">
        <f t="shared" si="18"/>
        <v>1</v>
      </c>
      <c r="AG30" s="142">
        <f t="shared" si="19"/>
        <v>2</v>
      </c>
      <c r="AH30" s="143">
        <f t="shared" si="20"/>
        <v>0</v>
      </c>
      <c r="AI30" s="142">
        <f t="shared" si="10"/>
        <v>0</v>
      </c>
      <c r="AJ30" s="142">
        <f t="shared" si="11"/>
        <v>0</v>
      </c>
      <c r="AK30" s="142">
        <f t="shared" si="31"/>
        <v>0</v>
      </c>
      <c r="AL30" s="143">
        <f t="shared" si="32"/>
        <v>0</v>
      </c>
      <c r="AM30" s="144">
        <f t="shared" si="12"/>
        <v>0</v>
      </c>
      <c r="AN30" s="90">
        <f t="shared" si="21"/>
        <v>8</v>
      </c>
      <c r="AO30" s="169" t="str">
        <f t="shared" si="22"/>
        <v>010A/TBC</v>
      </c>
      <c r="AP30" s="169" t="str">
        <f t="shared" si="33"/>
        <v/>
      </c>
      <c r="AQ30" s="169" t="str">
        <f t="shared" si="34"/>
        <v/>
      </c>
      <c r="AR30" s="169" t="str">
        <f>VLOOKUP(MAX(M30:N30),'Vent-trex sizes'!A:B,2,FALSE)</f>
        <v>01</v>
      </c>
      <c r="AS30" s="169">
        <f t="shared" si="35"/>
        <v>0</v>
      </c>
      <c r="AT30" s="169" t="str">
        <f t="shared" si="23"/>
        <v>A</v>
      </c>
      <c r="AU30" s="169" t="str">
        <f t="shared" si="36"/>
        <v/>
      </c>
      <c r="AV30" s="169" t="str">
        <f t="shared" si="37"/>
        <v/>
      </c>
      <c r="AW30" s="169" t="str">
        <f t="shared" si="38"/>
        <v/>
      </c>
      <c r="AX30" s="64" t="str">
        <f t="shared" si="39"/>
        <v xml:space="preserve"> </v>
      </c>
      <c r="AY30" s="169" t="str">
        <f t="shared" si="24"/>
        <v>TBC</v>
      </c>
      <c r="AZ30" s="73" t="str">
        <f t="shared" si="13"/>
        <v/>
      </c>
      <c r="BA30" s="73" t="str">
        <f t="shared" si="40"/>
        <v/>
      </c>
      <c r="BB30" s="175" t="str">
        <f t="shared" si="41"/>
        <v/>
      </c>
      <c r="BC30" s="176" t="str">
        <f t="shared" si="42"/>
        <v/>
      </c>
      <c r="BD30" s="73" t="e">
        <f t="shared" si="25"/>
        <v>#N/A</v>
      </c>
      <c r="BE30" s="73" t="e">
        <f t="shared" si="26"/>
        <v>#N/A</v>
      </c>
      <c r="BF30" s="171" t="str">
        <f t="shared" si="43"/>
        <v/>
      </c>
      <c r="BG30" s="171" t="str">
        <f t="shared" si="44"/>
        <v/>
      </c>
      <c r="BH30" s="9"/>
      <c r="BI30" s="167" t="s">
        <v>258</v>
      </c>
      <c r="BJ30" s="167">
        <f>BO20</f>
        <v>0</v>
      </c>
      <c r="BK30" s="129">
        <f>BS20</f>
        <v>0</v>
      </c>
      <c r="BL30" s="5"/>
      <c r="BM30" s="99" t="s">
        <v>154</v>
      </c>
      <c r="BP30" s="216" t="s">
        <v>157</v>
      </c>
      <c r="BQ30" s="216">
        <v>923</v>
      </c>
    </row>
    <row r="31" spans="2:73" ht="25.5" customHeight="1" thickBot="1" x14ac:dyDescent="0.25">
      <c r="B31" s="213"/>
      <c r="C31" s="92"/>
      <c r="D31" s="92"/>
      <c r="E31" s="92"/>
      <c r="F31" s="92"/>
      <c r="G31" s="92"/>
      <c r="H31" s="92"/>
      <c r="I31" s="92"/>
      <c r="J31" s="92"/>
      <c r="K31" s="93"/>
      <c r="L31" s="93"/>
      <c r="M31" s="214"/>
      <c r="N31" s="214"/>
      <c r="O31" s="214"/>
      <c r="P31" s="214"/>
      <c r="Q31" s="57" t="str">
        <f t="shared" si="45"/>
        <v/>
      </c>
      <c r="R31" s="215"/>
      <c r="S31" s="215"/>
      <c r="T31" s="197"/>
      <c r="U31" s="226" t="s">
        <v>268</v>
      </c>
      <c r="V31" s="226"/>
      <c r="W31" s="203"/>
      <c r="X31" s="89">
        <f t="shared" si="27"/>
        <v>0</v>
      </c>
      <c r="Y31" s="103" t="str">
        <f t="shared" si="28"/>
        <v/>
      </c>
      <c r="Z31" s="104" t="s">
        <v>121</v>
      </c>
      <c r="AA31" s="104">
        <f t="shared" si="29"/>
        <v>0</v>
      </c>
      <c r="AB31" s="105">
        <f t="shared" si="30"/>
        <v>0</v>
      </c>
      <c r="AC31" s="159">
        <f t="shared" si="15"/>
        <v>0</v>
      </c>
      <c r="AD31" s="142">
        <f t="shared" si="16"/>
        <v>0</v>
      </c>
      <c r="AE31" s="143">
        <f t="shared" si="17"/>
        <v>0</v>
      </c>
      <c r="AF31" s="159">
        <f t="shared" si="18"/>
        <v>1</v>
      </c>
      <c r="AG31" s="142">
        <f t="shared" si="19"/>
        <v>2</v>
      </c>
      <c r="AH31" s="143">
        <f t="shared" si="20"/>
        <v>0</v>
      </c>
      <c r="AI31" s="142">
        <f t="shared" si="10"/>
        <v>0</v>
      </c>
      <c r="AJ31" s="142">
        <f t="shared" si="11"/>
        <v>0</v>
      </c>
      <c r="AK31" s="142">
        <f t="shared" si="31"/>
        <v>0</v>
      </c>
      <c r="AL31" s="143">
        <f t="shared" si="32"/>
        <v>0</v>
      </c>
      <c r="AM31" s="144">
        <f t="shared" si="12"/>
        <v>0</v>
      </c>
      <c r="AN31" s="90">
        <f t="shared" si="21"/>
        <v>8</v>
      </c>
      <c r="AO31" s="169" t="str">
        <f t="shared" si="22"/>
        <v>010A/TBC</v>
      </c>
      <c r="AP31" s="169" t="str">
        <f t="shared" si="33"/>
        <v/>
      </c>
      <c r="AQ31" s="169" t="str">
        <f t="shared" si="34"/>
        <v/>
      </c>
      <c r="AR31" s="169" t="str">
        <f>VLOOKUP(MAX(M31:N31),'Vent-trex sizes'!A:B,2,FALSE)</f>
        <v>01</v>
      </c>
      <c r="AS31" s="169">
        <f t="shared" si="35"/>
        <v>0</v>
      </c>
      <c r="AT31" s="169" t="str">
        <f t="shared" si="23"/>
        <v>A</v>
      </c>
      <c r="AU31" s="169" t="str">
        <f t="shared" si="36"/>
        <v/>
      </c>
      <c r="AV31" s="169" t="str">
        <f t="shared" si="37"/>
        <v/>
      </c>
      <c r="AW31" s="169" t="str">
        <f t="shared" si="38"/>
        <v/>
      </c>
      <c r="AX31" s="64" t="str">
        <f t="shared" si="39"/>
        <v xml:space="preserve"> </v>
      </c>
      <c r="AY31" s="169" t="str">
        <f t="shared" si="24"/>
        <v>TBC</v>
      </c>
      <c r="AZ31" s="73" t="str">
        <f t="shared" si="13"/>
        <v/>
      </c>
      <c r="BA31" s="73" t="str">
        <f t="shared" si="40"/>
        <v/>
      </c>
      <c r="BB31" s="175" t="str">
        <f t="shared" si="41"/>
        <v/>
      </c>
      <c r="BC31" s="176" t="str">
        <f t="shared" si="42"/>
        <v/>
      </c>
      <c r="BD31" s="73" t="e">
        <f t="shared" si="25"/>
        <v>#N/A</v>
      </c>
      <c r="BE31" s="73" t="e">
        <f t="shared" si="26"/>
        <v>#N/A</v>
      </c>
      <c r="BF31" s="171" t="str">
        <f t="shared" si="43"/>
        <v/>
      </c>
      <c r="BG31" s="171" t="str">
        <f t="shared" si="44"/>
        <v/>
      </c>
      <c r="BH31" s="9"/>
      <c r="BI31" s="167" t="s">
        <v>254</v>
      </c>
      <c r="BJ31" s="167">
        <f>BM20</f>
        <v>0</v>
      </c>
      <c r="BK31" s="129">
        <f>BQ20</f>
        <v>0</v>
      </c>
      <c r="BL31" s="5"/>
      <c r="BM31" s="99" t="s">
        <v>159</v>
      </c>
      <c r="BP31" s="216" t="str">
        <f>CONCATENATE(BM27," ",BM33)</f>
        <v>W 7016SG</v>
      </c>
      <c r="BQ31" s="216">
        <v>101</v>
      </c>
    </row>
    <row r="32" spans="2:73" ht="25.5" customHeight="1" thickBot="1" x14ac:dyDescent="0.25">
      <c r="B32" s="213"/>
      <c r="C32" s="92"/>
      <c r="D32" s="92"/>
      <c r="E32" s="92"/>
      <c r="F32" s="92"/>
      <c r="G32" s="92"/>
      <c r="H32" s="92"/>
      <c r="I32" s="92"/>
      <c r="J32" s="92"/>
      <c r="K32" s="93"/>
      <c r="L32" s="93"/>
      <c r="M32" s="214"/>
      <c r="N32" s="214"/>
      <c r="O32" s="214"/>
      <c r="P32" s="214"/>
      <c r="Q32" s="57" t="str">
        <f t="shared" si="45"/>
        <v/>
      </c>
      <c r="R32" s="215"/>
      <c r="S32" s="215"/>
      <c r="T32" s="197"/>
      <c r="U32" s="226"/>
      <c r="V32" s="226"/>
      <c r="W32" s="203"/>
      <c r="X32" s="89">
        <f t="shared" si="27"/>
        <v>0</v>
      </c>
      <c r="Y32" s="103" t="str">
        <f t="shared" si="28"/>
        <v/>
      </c>
      <c r="Z32" s="104" t="s">
        <v>121</v>
      </c>
      <c r="AA32" s="104">
        <f t="shared" si="29"/>
        <v>0</v>
      </c>
      <c r="AB32" s="105">
        <f t="shared" si="30"/>
        <v>0</v>
      </c>
      <c r="AC32" s="159">
        <f t="shared" si="15"/>
        <v>0</v>
      </c>
      <c r="AD32" s="142">
        <f t="shared" si="16"/>
        <v>0</v>
      </c>
      <c r="AE32" s="143">
        <f t="shared" si="17"/>
        <v>0</v>
      </c>
      <c r="AF32" s="159">
        <f t="shared" si="18"/>
        <v>1</v>
      </c>
      <c r="AG32" s="142">
        <f t="shared" si="19"/>
        <v>2</v>
      </c>
      <c r="AH32" s="143">
        <f t="shared" si="20"/>
        <v>0</v>
      </c>
      <c r="AI32" s="142">
        <f t="shared" si="10"/>
        <v>0</v>
      </c>
      <c r="AJ32" s="142">
        <f t="shared" si="11"/>
        <v>0</v>
      </c>
      <c r="AK32" s="142">
        <f t="shared" si="31"/>
        <v>0</v>
      </c>
      <c r="AL32" s="143">
        <f t="shared" si="32"/>
        <v>0</v>
      </c>
      <c r="AM32" s="144">
        <f t="shared" si="12"/>
        <v>0</v>
      </c>
      <c r="AN32" s="90">
        <f t="shared" si="21"/>
        <v>8</v>
      </c>
      <c r="AO32" s="169" t="str">
        <f t="shared" si="22"/>
        <v>010A/TBC</v>
      </c>
      <c r="AP32" s="169" t="str">
        <f t="shared" si="33"/>
        <v/>
      </c>
      <c r="AQ32" s="169" t="str">
        <f t="shared" si="34"/>
        <v/>
      </c>
      <c r="AR32" s="169" t="str">
        <f>VLOOKUP(MAX(M32:N32),'Vent-trex sizes'!A:B,2,FALSE)</f>
        <v>01</v>
      </c>
      <c r="AS32" s="169">
        <f t="shared" si="35"/>
        <v>0</v>
      </c>
      <c r="AT32" s="169" t="str">
        <f t="shared" si="23"/>
        <v>A</v>
      </c>
      <c r="AU32" s="169" t="str">
        <f t="shared" si="36"/>
        <v/>
      </c>
      <c r="AV32" s="169" t="str">
        <f t="shared" si="37"/>
        <v/>
      </c>
      <c r="AW32" s="169" t="str">
        <f t="shared" si="38"/>
        <v/>
      </c>
      <c r="AX32" s="64" t="str">
        <f t="shared" si="39"/>
        <v xml:space="preserve"> </v>
      </c>
      <c r="AY32" s="169" t="str">
        <f t="shared" si="24"/>
        <v>TBC</v>
      </c>
      <c r="AZ32" s="73" t="str">
        <f>IF(AS32="K","K",IF(AS32="B","B",""))</f>
        <v/>
      </c>
      <c r="BA32" s="73" t="str">
        <f t="shared" si="40"/>
        <v/>
      </c>
      <c r="BB32" s="175" t="str">
        <f t="shared" si="41"/>
        <v/>
      </c>
      <c r="BC32" s="176" t="str">
        <f t="shared" si="42"/>
        <v/>
      </c>
      <c r="BD32" s="73" t="e">
        <f t="shared" si="25"/>
        <v>#N/A</v>
      </c>
      <c r="BE32" s="73" t="e">
        <f t="shared" si="26"/>
        <v>#N/A</v>
      </c>
      <c r="BF32" s="171" t="str">
        <f t="shared" si="43"/>
        <v/>
      </c>
      <c r="BG32" s="171" t="str">
        <f t="shared" si="44"/>
        <v/>
      </c>
      <c r="BH32" s="9"/>
      <c r="BI32" s="9"/>
      <c r="BJ32" s="9"/>
      <c r="BK32" s="162"/>
      <c r="BL32" s="5"/>
      <c r="BM32" s="99" t="s">
        <v>162</v>
      </c>
      <c r="BP32" s="216" t="str">
        <f>CONCATENATE(BM37," ",BM35)</f>
        <v>9910GL 8000M</v>
      </c>
      <c r="BQ32" s="216">
        <v>402</v>
      </c>
    </row>
    <row r="33" spans="2:70" ht="25.5" customHeight="1" thickBot="1" x14ac:dyDescent="0.25">
      <c r="B33" s="213"/>
      <c r="C33" s="92"/>
      <c r="D33" s="92"/>
      <c r="E33" s="92"/>
      <c r="F33" s="92"/>
      <c r="G33" s="92"/>
      <c r="H33" s="92"/>
      <c r="I33" s="92"/>
      <c r="J33" s="92"/>
      <c r="K33" s="93"/>
      <c r="L33" s="93"/>
      <c r="M33" s="214"/>
      <c r="N33" s="214"/>
      <c r="O33" s="214"/>
      <c r="P33" s="214"/>
      <c r="Q33" s="57" t="str">
        <f t="shared" si="45"/>
        <v/>
      </c>
      <c r="R33" s="215"/>
      <c r="S33" s="215"/>
      <c r="T33" s="197"/>
      <c r="U33" s="226"/>
      <c r="V33" s="226"/>
      <c r="W33" s="203"/>
      <c r="X33" s="89">
        <f t="shared" si="27"/>
        <v>0</v>
      </c>
      <c r="Y33" s="103" t="str">
        <f t="shared" si="28"/>
        <v/>
      </c>
      <c r="Z33" s="104" t="s">
        <v>121</v>
      </c>
      <c r="AA33" s="104">
        <f t="shared" si="29"/>
        <v>0</v>
      </c>
      <c r="AB33" s="105">
        <f t="shared" si="30"/>
        <v>0</v>
      </c>
      <c r="AC33" s="159">
        <f t="shared" si="15"/>
        <v>0</v>
      </c>
      <c r="AD33" s="142">
        <f t="shared" si="16"/>
        <v>0</v>
      </c>
      <c r="AE33" s="143">
        <f t="shared" si="17"/>
        <v>0</v>
      </c>
      <c r="AF33" s="159">
        <f t="shared" si="18"/>
        <v>1</v>
      </c>
      <c r="AG33" s="142">
        <f t="shared" si="19"/>
        <v>2</v>
      </c>
      <c r="AH33" s="143">
        <f t="shared" si="20"/>
        <v>0</v>
      </c>
      <c r="AI33" s="142">
        <f t="shared" si="10"/>
        <v>0</v>
      </c>
      <c r="AJ33" s="142">
        <f t="shared" si="11"/>
        <v>0</v>
      </c>
      <c r="AK33" s="142">
        <f t="shared" si="31"/>
        <v>0</v>
      </c>
      <c r="AL33" s="143">
        <f t="shared" si="32"/>
        <v>0</v>
      </c>
      <c r="AM33" s="144">
        <f t="shared" si="12"/>
        <v>0</v>
      </c>
      <c r="AN33" s="90">
        <f t="shared" si="21"/>
        <v>8</v>
      </c>
      <c r="AO33" s="169" t="str">
        <f t="shared" si="22"/>
        <v>010A/TBC</v>
      </c>
      <c r="AP33" s="169" t="str">
        <f t="shared" si="33"/>
        <v/>
      </c>
      <c r="AQ33" s="169" t="str">
        <f t="shared" si="34"/>
        <v/>
      </c>
      <c r="AR33" s="169" t="str">
        <f>VLOOKUP(MAX(M33:N33),'Vent-trex sizes'!A:B,2,FALSE)</f>
        <v>01</v>
      </c>
      <c r="AS33" s="169">
        <f t="shared" si="35"/>
        <v>0</v>
      </c>
      <c r="AT33" s="169" t="str">
        <f t="shared" si="23"/>
        <v>A</v>
      </c>
      <c r="AU33" s="169" t="str">
        <f t="shared" si="36"/>
        <v/>
      </c>
      <c r="AV33" s="169" t="str">
        <f t="shared" si="37"/>
        <v/>
      </c>
      <c r="AW33" s="169" t="str">
        <f t="shared" si="38"/>
        <v/>
      </c>
      <c r="AX33" s="64" t="str">
        <f t="shared" si="39"/>
        <v xml:space="preserve"> </v>
      </c>
      <c r="AY33" s="169" t="str">
        <f t="shared" si="24"/>
        <v>TBC</v>
      </c>
      <c r="AZ33" s="73" t="str">
        <f t="shared" ref="AZ33:AZ47" si="46">IF(AS33="K","K",IF(AS33="B","B",""))</f>
        <v/>
      </c>
      <c r="BA33" s="73" t="str">
        <f t="shared" si="40"/>
        <v/>
      </c>
      <c r="BB33" s="175" t="str">
        <f t="shared" si="41"/>
        <v/>
      </c>
      <c r="BC33" s="176" t="str">
        <f t="shared" si="42"/>
        <v/>
      </c>
      <c r="BD33" s="73" t="e">
        <f t="shared" si="25"/>
        <v>#N/A</v>
      </c>
      <c r="BE33" s="73" t="e">
        <f t="shared" si="26"/>
        <v>#N/A</v>
      </c>
      <c r="BF33" s="171" t="str">
        <f t="shared" si="43"/>
        <v/>
      </c>
      <c r="BG33" s="171" t="str">
        <f t="shared" si="44"/>
        <v/>
      </c>
      <c r="BH33" s="9"/>
      <c r="BI33" s="9"/>
      <c r="BJ33" s="9"/>
      <c r="BK33" s="162"/>
      <c r="BL33" s="5"/>
      <c r="BM33" s="99" t="s">
        <v>152</v>
      </c>
      <c r="BP33" s="216" t="str">
        <f>CONCATENATE(BM37," ",BM29)</f>
        <v>9910GL 1013M</v>
      </c>
      <c r="BQ33" s="216">
        <v>998</v>
      </c>
    </row>
    <row r="34" spans="2:70" ht="25.5" customHeight="1" thickBot="1" x14ac:dyDescent="0.25">
      <c r="B34" s="213"/>
      <c r="C34" s="92"/>
      <c r="D34" s="92"/>
      <c r="E34" s="92"/>
      <c r="F34" s="92"/>
      <c r="G34" s="92"/>
      <c r="H34" s="92"/>
      <c r="I34" s="92"/>
      <c r="J34" s="92"/>
      <c r="K34" s="93"/>
      <c r="L34" s="93"/>
      <c r="M34" s="214"/>
      <c r="N34" s="214"/>
      <c r="O34" s="214"/>
      <c r="P34" s="214"/>
      <c r="Q34" s="57" t="str">
        <f t="shared" si="45"/>
        <v/>
      </c>
      <c r="R34" s="215"/>
      <c r="S34" s="215"/>
      <c r="T34" s="197"/>
      <c r="U34" s="226"/>
      <c r="V34" s="226"/>
      <c r="W34" s="203"/>
      <c r="X34" s="210">
        <f t="shared" si="27"/>
        <v>0</v>
      </c>
      <c r="Y34" s="103" t="str">
        <f t="shared" si="28"/>
        <v/>
      </c>
      <c r="Z34" s="104" t="s">
        <v>121</v>
      </c>
      <c r="AA34" s="104">
        <f t="shared" si="29"/>
        <v>0</v>
      </c>
      <c r="AB34" s="105">
        <f t="shared" si="30"/>
        <v>0</v>
      </c>
      <c r="AC34" s="159">
        <f t="shared" si="15"/>
        <v>0</v>
      </c>
      <c r="AD34" s="142">
        <f t="shared" si="16"/>
        <v>0</v>
      </c>
      <c r="AE34" s="143">
        <f t="shared" si="17"/>
        <v>0</v>
      </c>
      <c r="AF34" s="159">
        <f t="shared" si="18"/>
        <v>1</v>
      </c>
      <c r="AG34" s="142">
        <f t="shared" si="19"/>
        <v>2</v>
      </c>
      <c r="AH34" s="143">
        <f t="shared" si="20"/>
        <v>0</v>
      </c>
      <c r="AI34" s="142">
        <f t="shared" si="10"/>
        <v>0</v>
      </c>
      <c r="AJ34" s="142">
        <f t="shared" si="11"/>
        <v>0</v>
      </c>
      <c r="AK34" s="142">
        <f t="shared" si="31"/>
        <v>0</v>
      </c>
      <c r="AL34" s="143">
        <f t="shared" si="32"/>
        <v>0</v>
      </c>
      <c r="AM34" s="144">
        <f t="shared" si="12"/>
        <v>0</v>
      </c>
      <c r="AN34" s="90">
        <f t="shared" si="21"/>
        <v>8</v>
      </c>
      <c r="AO34" s="169" t="str">
        <f t="shared" si="22"/>
        <v>010A/TBC</v>
      </c>
      <c r="AP34" s="169" t="str">
        <f t="shared" si="33"/>
        <v/>
      </c>
      <c r="AQ34" s="169" t="str">
        <f t="shared" si="34"/>
        <v/>
      </c>
      <c r="AR34" s="169" t="str">
        <f>VLOOKUP(MAX(M34:N34),'Vent-trex sizes'!A:B,2,FALSE)</f>
        <v>01</v>
      </c>
      <c r="AS34" s="169">
        <f t="shared" si="35"/>
        <v>0</v>
      </c>
      <c r="AT34" s="169" t="str">
        <f t="shared" si="23"/>
        <v>A</v>
      </c>
      <c r="AU34" s="169" t="str">
        <f t="shared" si="36"/>
        <v/>
      </c>
      <c r="AV34" s="169" t="str">
        <f t="shared" si="37"/>
        <v/>
      </c>
      <c r="AW34" s="169" t="str">
        <f t="shared" si="38"/>
        <v/>
      </c>
      <c r="AX34" s="64" t="str">
        <f t="shared" si="39"/>
        <v xml:space="preserve"> </v>
      </c>
      <c r="AY34" s="169" t="str">
        <f t="shared" si="24"/>
        <v>TBC</v>
      </c>
      <c r="AZ34" s="73" t="str">
        <f t="shared" si="46"/>
        <v/>
      </c>
      <c r="BA34" s="73" t="str">
        <f t="shared" si="40"/>
        <v/>
      </c>
      <c r="BB34" s="175" t="str">
        <f t="shared" si="41"/>
        <v/>
      </c>
      <c r="BC34" s="176" t="str">
        <f t="shared" si="42"/>
        <v/>
      </c>
      <c r="BD34" s="73" t="e">
        <f t="shared" si="25"/>
        <v>#N/A</v>
      </c>
      <c r="BE34" s="73" t="e">
        <f t="shared" si="26"/>
        <v>#N/A</v>
      </c>
      <c r="BF34" s="171" t="str">
        <f t="shared" si="43"/>
        <v/>
      </c>
      <c r="BG34" s="171" t="str">
        <f t="shared" si="44"/>
        <v/>
      </c>
      <c r="BH34" s="9"/>
      <c r="BI34" s="9"/>
      <c r="BJ34" s="9"/>
      <c r="BK34" s="162"/>
      <c r="BL34" s="5"/>
      <c r="BM34" s="99" t="s">
        <v>164</v>
      </c>
      <c r="BP34" s="216" t="s">
        <v>158</v>
      </c>
      <c r="BQ34" s="216" t="s">
        <v>103</v>
      </c>
    </row>
    <row r="35" spans="2:70" ht="25.5" customHeight="1" thickBot="1" x14ac:dyDescent="0.25">
      <c r="B35" s="213"/>
      <c r="C35" s="92"/>
      <c r="D35" s="92"/>
      <c r="E35" s="92"/>
      <c r="F35" s="92"/>
      <c r="G35" s="92"/>
      <c r="H35" s="92"/>
      <c r="I35" s="92"/>
      <c r="J35" s="92"/>
      <c r="K35" s="93"/>
      <c r="L35" s="93"/>
      <c r="M35" s="214"/>
      <c r="N35" s="214"/>
      <c r="O35" s="214"/>
      <c r="P35" s="214"/>
      <c r="Q35" s="57" t="str">
        <f t="shared" si="45"/>
        <v/>
      </c>
      <c r="R35" s="215"/>
      <c r="S35" s="215"/>
      <c r="T35" s="197"/>
      <c r="U35" s="226"/>
      <c r="V35" s="226"/>
      <c r="W35" s="203"/>
      <c r="X35" s="210">
        <f t="shared" si="27"/>
        <v>0</v>
      </c>
      <c r="Y35" s="103" t="str">
        <f t="shared" si="28"/>
        <v/>
      </c>
      <c r="Z35" s="104" t="s">
        <v>121</v>
      </c>
      <c r="AA35" s="104">
        <f t="shared" si="29"/>
        <v>0</v>
      </c>
      <c r="AB35" s="105">
        <f t="shared" si="30"/>
        <v>0</v>
      </c>
      <c r="AC35" s="159">
        <f t="shared" si="15"/>
        <v>0</v>
      </c>
      <c r="AD35" s="142">
        <f t="shared" si="16"/>
        <v>0</v>
      </c>
      <c r="AE35" s="143">
        <f t="shared" si="17"/>
        <v>0</v>
      </c>
      <c r="AF35" s="159">
        <f t="shared" si="18"/>
        <v>1</v>
      </c>
      <c r="AG35" s="142">
        <f t="shared" si="19"/>
        <v>2</v>
      </c>
      <c r="AH35" s="143">
        <f t="shared" si="20"/>
        <v>0</v>
      </c>
      <c r="AI35" s="142">
        <f t="shared" si="10"/>
        <v>0</v>
      </c>
      <c r="AJ35" s="142">
        <f t="shared" si="11"/>
        <v>0</v>
      </c>
      <c r="AK35" s="142">
        <f t="shared" si="31"/>
        <v>0</v>
      </c>
      <c r="AL35" s="143">
        <f t="shared" si="32"/>
        <v>0</v>
      </c>
      <c r="AM35" s="144">
        <f t="shared" si="12"/>
        <v>0</v>
      </c>
      <c r="AN35" s="90">
        <f t="shared" si="21"/>
        <v>8</v>
      </c>
      <c r="AO35" s="169" t="str">
        <f t="shared" si="22"/>
        <v>010A/TBC</v>
      </c>
      <c r="AP35" s="169" t="str">
        <f t="shared" si="33"/>
        <v/>
      </c>
      <c r="AQ35" s="169" t="str">
        <f t="shared" si="34"/>
        <v/>
      </c>
      <c r="AR35" s="169" t="str">
        <f>VLOOKUP(MAX(M35:N35),'Vent-trex sizes'!A:B,2,FALSE)</f>
        <v>01</v>
      </c>
      <c r="AS35" s="169">
        <f t="shared" si="35"/>
        <v>0</v>
      </c>
      <c r="AT35" s="169" t="str">
        <f t="shared" si="23"/>
        <v>A</v>
      </c>
      <c r="AU35" s="169" t="str">
        <f t="shared" si="36"/>
        <v/>
      </c>
      <c r="AV35" s="169" t="str">
        <f t="shared" si="37"/>
        <v/>
      </c>
      <c r="AW35" s="169" t="str">
        <f t="shared" si="38"/>
        <v/>
      </c>
      <c r="AX35" s="64" t="str">
        <f t="shared" si="39"/>
        <v xml:space="preserve"> </v>
      </c>
      <c r="AY35" s="169" t="str">
        <f t="shared" si="24"/>
        <v>TBC</v>
      </c>
      <c r="AZ35" s="73" t="str">
        <f t="shared" si="46"/>
        <v/>
      </c>
      <c r="BA35" s="73" t="str">
        <f t="shared" si="40"/>
        <v/>
      </c>
      <c r="BB35" s="175" t="str">
        <f t="shared" si="41"/>
        <v/>
      </c>
      <c r="BC35" s="176" t="str">
        <f t="shared" si="42"/>
        <v/>
      </c>
      <c r="BD35" s="73" t="e">
        <f t="shared" si="25"/>
        <v>#N/A</v>
      </c>
      <c r="BE35" s="73" t="e">
        <f t="shared" si="26"/>
        <v>#N/A</v>
      </c>
      <c r="BF35" s="171" t="str">
        <f t="shared" si="43"/>
        <v/>
      </c>
      <c r="BG35" s="171" t="str">
        <f t="shared" si="44"/>
        <v/>
      </c>
      <c r="BH35" s="9"/>
      <c r="BI35" s="9"/>
      <c r="BJ35" s="9"/>
      <c r="BK35" s="162"/>
      <c r="BL35" s="5"/>
      <c r="BM35" s="98" t="s">
        <v>101</v>
      </c>
      <c r="BP35" s="216" t="str">
        <f>CONCATENATE(BM27," ",BM30)</f>
        <v>W 7012M</v>
      </c>
      <c r="BQ35" s="216">
        <v>108</v>
      </c>
    </row>
    <row r="36" spans="2:70" ht="25.5" customHeight="1" thickBot="1" x14ac:dyDescent="0.25">
      <c r="B36" s="213"/>
      <c r="C36" s="92"/>
      <c r="D36" s="92"/>
      <c r="E36" s="92"/>
      <c r="F36" s="92"/>
      <c r="G36" s="92"/>
      <c r="H36" s="92"/>
      <c r="I36" s="92"/>
      <c r="J36" s="92"/>
      <c r="K36" s="93"/>
      <c r="L36" s="93"/>
      <c r="M36" s="214"/>
      <c r="N36" s="214"/>
      <c r="O36" s="214"/>
      <c r="P36" s="214"/>
      <c r="Q36" s="57" t="str">
        <f t="shared" si="45"/>
        <v/>
      </c>
      <c r="R36" s="215"/>
      <c r="S36" s="215"/>
      <c r="T36" s="197"/>
      <c r="U36" s="226"/>
      <c r="V36" s="226"/>
      <c r="W36" s="203"/>
      <c r="X36" s="210">
        <f t="shared" si="27"/>
        <v>0</v>
      </c>
      <c r="Y36" s="103" t="str">
        <f t="shared" si="28"/>
        <v/>
      </c>
      <c r="Z36" s="104" t="s">
        <v>121</v>
      </c>
      <c r="AA36" s="104">
        <f t="shared" si="29"/>
        <v>0</v>
      </c>
      <c r="AB36" s="105">
        <f t="shared" si="30"/>
        <v>0</v>
      </c>
      <c r="AC36" s="159">
        <f t="shared" si="15"/>
        <v>0</v>
      </c>
      <c r="AD36" s="142">
        <f t="shared" si="16"/>
        <v>0</v>
      </c>
      <c r="AE36" s="143">
        <f t="shared" si="17"/>
        <v>0</v>
      </c>
      <c r="AF36" s="159">
        <f t="shared" si="18"/>
        <v>1</v>
      </c>
      <c r="AG36" s="142">
        <f t="shared" si="19"/>
        <v>2</v>
      </c>
      <c r="AH36" s="143">
        <f t="shared" si="20"/>
        <v>0</v>
      </c>
      <c r="AI36" s="142">
        <f t="shared" si="10"/>
        <v>0</v>
      </c>
      <c r="AJ36" s="142">
        <f t="shared" si="11"/>
        <v>0</v>
      </c>
      <c r="AK36" s="142">
        <f t="shared" si="31"/>
        <v>0</v>
      </c>
      <c r="AL36" s="143">
        <f t="shared" si="32"/>
        <v>0</v>
      </c>
      <c r="AM36" s="144">
        <f t="shared" si="12"/>
        <v>0</v>
      </c>
      <c r="AN36" s="90">
        <f t="shared" si="21"/>
        <v>8</v>
      </c>
      <c r="AO36" s="169" t="str">
        <f t="shared" si="22"/>
        <v>010A/TBC</v>
      </c>
      <c r="AP36" s="169" t="str">
        <f t="shared" si="33"/>
        <v/>
      </c>
      <c r="AQ36" s="169" t="str">
        <f t="shared" si="34"/>
        <v/>
      </c>
      <c r="AR36" s="169" t="str">
        <f>VLOOKUP(MAX(M36:N36),'Vent-trex sizes'!A:B,2,FALSE)</f>
        <v>01</v>
      </c>
      <c r="AS36" s="169">
        <f t="shared" si="35"/>
        <v>0</v>
      </c>
      <c r="AT36" s="169" t="str">
        <f t="shared" si="23"/>
        <v>A</v>
      </c>
      <c r="AU36" s="169" t="str">
        <f t="shared" si="36"/>
        <v/>
      </c>
      <c r="AV36" s="169" t="str">
        <f t="shared" si="37"/>
        <v/>
      </c>
      <c r="AW36" s="169" t="str">
        <f t="shared" si="38"/>
        <v/>
      </c>
      <c r="AX36" s="64" t="str">
        <f t="shared" si="39"/>
        <v xml:space="preserve"> </v>
      </c>
      <c r="AY36" s="169" t="str">
        <f t="shared" si="24"/>
        <v>TBC</v>
      </c>
      <c r="AZ36" s="73" t="str">
        <f t="shared" si="46"/>
        <v/>
      </c>
      <c r="BA36" s="73" t="str">
        <f t="shared" si="40"/>
        <v/>
      </c>
      <c r="BB36" s="175" t="str">
        <f t="shared" si="41"/>
        <v/>
      </c>
      <c r="BC36" s="176" t="str">
        <f t="shared" si="42"/>
        <v/>
      </c>
      <c r="BD36" s="73" t="e">
        <f t="shared" si="25"/>
        <v>#N/A</v>
      </c>
      <c r="BE36" s="73" t="e">
        <f t="shared" si="26"/>
        <v>#N/A</v>
      </c>
      <c r="BF36" s="171" t="str">
        <f t="shared" si="43"/>
        <v/>
      </c>
      <c r="BG36" s="171" t="str">
        <f t="shared" si="44"/>
        <v/>
      </c>
      <c r="BH36" s="9"/>
      <c r="BI36" s="9"/>
      <c r="BJ36" s="9"/>
      <c r="BK36" s="162"/>
      <c r="BL36" s="5"/>
      <c r="BM36" s="98" t="s">
        <v>163</v>
      </c>
      <c r="BP36" s="216" t="str">
        <f>CONCATENATE(BM35," ",BM35)</f>
        <v>8000M 8000M</v>
      </c>
      <c r="BQ36" s="216">
        <v>781</v>
      </c>
    </row>
    <row r="37" spans="2:70" ht="25.5" customHeight="1" thickBot="1" x14ac:dyDescent="0.25">
      <c r="B37" s="213"/>
      <c r="C37" s="92"/>
      <c r="D37" s="92"/>
      <c r="E37" s="92"/>
      <c r="F37" s="92"/>
      <c r="G37" s="92"/>
      <c r="H37" s="92"/>
      <c r="I37" s="92"/>
      <c r="J37" s="92"/>
      <c r="K37" s="93"/>
      <c r="L37" s="93"/>
      <c r="M37" s="214"/>
      <c r="N37" s="214"/>
      <c r="O37" s="214"/>
      <c r="P37" s="214"/>
      <c r="Q37" s="57" t="str">
        <f t="shared" si="45"/>
        <v/>
      </c>
      <c r="R37" s="215"/>
      <c r="S37" s="215"/>
      <c r="T37" s="197"/>
      <c r="U37" s="226"/>
      <c r="V37" s="226"/>
      <c r="W37" s="203"/>
      <c r="X37" s="89">
        <f t="shared" si="27"/>
        <v>0</v>
      </c>
      <c r="Y37" s="103" t="str">
        <f t="shared" si="28"/>
        <v/>
      </c>
      <c r="Z37" s="104" t="s">
        <v>121</v>
      </c>
      <c r="AA37" s="104">
        <f t="shared" si="29"/>
        <v>0</v>
      </c>
      <c r="AB37" s="105">
        <f t="shared" si="30"/>
        <v>0</v>
      </c>
      <c r="AC37" s="159">
        <f t="shared" si="15"/>
        <v>0</v>
      </c>
      <c r="AD37" s="142">
        <f t="shared" si="16"/>
        <v>0</v>
      </c>
      <c r="AE37" s="143">
        <f t="shared" si="17"/>
        <v>0</v>
      </c>
      <c r="AF37" s="159">
        <f t="shared" si="18"/>
        <v>1</v>
      </c>
      <c r="AG37" s="142">
        <f t="shared" si="19"/>
        <v>2</v>
      </c>
      <c r="AH37" s="143">
        <f t="shared" si="20"/>
        <v>0</v>
      </c>
      <c r="AI37" s="142">
        <f t="shared" si="10"/>
        <v>0</v>
      </c>
      <c r="AJ37" s="142">
        <f t="shared" si="11"/>
        <v>0</v>
      </c>
      <c r="AK37" s="142">
        <f t="shared" si="31"/>
        <v>0</v>
      </c>
      <c r="AL37" s="143">
        <f t="shared" si="32"/>
        <v>0</v>
      </c>
      <c r="AM37" s="144">
        <f t="shared" si="12"/>
        <v>0</v>
      </c>
      <c r="AN37" s="90">
        <f t="shared" si="21"/>
        <v>8</v>
      </c>
      <c r="AO37" s="169" t="str">
        <f t="shared" si="22"/>
        <v>010A/TBC</v>
      </c>
      <c r="AP37" s="169" t="str">
        <f t="shared" si="33"/>
        <v/>
      </c>
      <c r="AQ37" s="169" t="str">
        <f t="shared" si="34"/>
        <v/>
      </c>
      <c r="AR37" s="169" t="str">
        <f>VLOOKUP(MAX(M37:N37),'Vent-trex sizes'!A:B,2,FALSE)</f>
        <v>01</v>
      </c>
      <c r="AS37" s="169">
        <f t="shared" si="35"/>
        <v>0</v>
      </c>
      <c r="AT37" s="169" t="str">
        <f t="shared" si="23"/>
        <v>A</v>
      </c>
      <c r="AU37" s="169" t="str">
        <f t="shared" si="36"/>
        <v/>
      </c>
      <c r="AV37" s="169" t="str">
        <f t="shared" si="37"/>
        <v/>
      </c>
      <c r="AW37" s="169" t="str">
        <f t="shared" si="38"/>
        <v/>
      </c>
      <c r="AX37" s="64" t="str">
        <f t="shared" si="39"/>
        <v xml:space="preserve"> </v>
      </c>
      <c r="AY37" s="169" t="str">
        <f t="shared" si="24"/>
        <v>TBC</v>
      </c>
      <c r="AZ37" s="73" t="str">
        <f t="shared" si="46"/>
        <v/>
      </c>
      <c r="BA37" s="73" t="str">
        <f t="shared" si="40"/>
        <v/>
      </c>
      <c r="BB37" s="175" t="str">
        <f t="shared" si="41"/>
        <v/>
      </c>
      <c r="BC37" s="176" t="str">
        <f t="shared" si="42"/>
        <v/>
      </c>
      <c r="BD37" s="73" t="e">
        <f t="shared" si="25"/>
        <v>#N/A</v>
      </c>
      <c r="BE37" s="73" t="e">
        <f t="shared" si="26"/>
        <v>#N/A</v>
      </c>
      <c r="BF37" s="171" t="str">
        <f t="shared" si="43"/>
        <v/>
      </c>
      <c r="BG37" s="171" t="str">
        <f t="shared" si="44"/>
        <v/>
      </c>
      <c r="BH37" s="9"/>
      <c r="BI37" s="9"/>
      <c r="BJ37" s="9"/>
      <c r="BK37" s="162"/>
      <c r="BL37" s="5"/>
      <c r="BM37" s="98" t="s">
        <v>100</v>
      </c>
      <c r="BP37" s="216" t="str">
        <f>CONCATENATE(BM36," ",BM29)</f>
        <v>9004M 1013M</v>
      </c>
      <c r="BQ37" s="216">
        <v>247</v>
      </c>
    </row>
    <row r="38" spans="2:70" ht="25.5" customHeight="1" thickBot="1" x14ac:dyDescent="0.25">
      <c r="B38" s="213"/>
      <c r="C38" s="92"/>
      <c r="D38" s="92"/>
      <c r="E38" s="92"/>
      <c r="F38" s="92"/>
      <c r="G38" s="92"/>
      <c r="H38" s="92"/>
      <c r="I38" s="92"/>
      <c r="J38" s="92"/>
      <c r="K38" s="93"/>
      <c r="L38" s="93"/>
      <c r="M38" s="214"/>
      <c r="N38" s="214"/>
      <c r="O38" s="214"/>
      <c r="P38" s="214"/>
      <c r="Q38" s="57" t="str">
        <f t="shared" si="45"/>
        <v/>
      </c>
      <c r="R38" s="215"/>
      <c r="S38" s="215"/>
      <c r="T38" s="197"/>
      <c r="U38" s="226"/>
      <c r="V38" s="226"/>
      <c r="W38" s="203"/>
      <c r="X38" s="89">
        <f t="shared" si="27"/>
        <v>0</v>
      </c>
      <c r="Y38" s="103" t="str">
        <f t="shared" si="28"/>
        <v/>
      </c>
      <c r="Z38" s="104" t="s">
        <v>121</v>
      </c>
      <c r="AA38" s="104">
        <f t="shared" si="29"/>
        <v>0</v>
      </c>
      <c r="AB38" s="105">
        <f t="shared" si="30"/>
        <v>0</v>
      </c>
      <c r="AC38" s="159">
        <f t="shared" si="15"/>
        <v>0</v>
      </c>
      <c r="AD38" s="142">
        <f t="shared" si="16"/>
        <v>0</v>
      </c>
      <c r="AE38" s="143">
        <f t="shared" si="17"/>
        <v>0</v>
      </c>
      <c r="AF38" s="159">
        <f t="shared" si="18"/>
        <v>1</v>
      </c>
      <c r="AG38" s="142">
        <f t="shared" si="19"/>
        <v>2</v>
      </c>
      <c r="AH38" s="143">
        <f t="shared" si="20"/>
        <v>0</v>
      </c>
      <c r="AI38" s="142">
        <f t="shared" si="10"/>
        <v>0</v>
      </c>
      <c r="AJ38" s="142">
        <f t="shared" si="11"/>
        <v>0</v>
      </c>
      <c r="AK38" s="142">
        <f t="shared" si="31"/>
        <v>0</v>
      </c>
      <c r="AL38" s="143">
        <f t="shared" si="32"/>
        <v>0</v>
      </c>
      <c r="AM38" s="144">
        <f t="shared" si="12"/>
        <v>0</v>
      </c>
      <c r="AN38" s="90">
        <f t="shared" si="21"/>
        <v>8</v>
      </c>
      <c r="AO38" s="169" t="str">
        <f t="shared" si="22"/>
        <v>010A/TBC</v>
      </c>
      <c r="AP38" s="169" t="str">
        <f t="shared" si="33"/>
        <v/>
      </c>
      <c r="AQ38" s="169" t="str">
        <f t="shared" si="34"/>
        <v/>
      </c>
      <c r="AR38" s="169" t="str">
        <f>VLOOKUP(MAX(M38:N38),'Vent-trex sizes'!A:B,2,FALSE)</f>
        <v>01</v>
      </c>
      <c r="AS38" s="169">
        <f t="shared" si="35"/>
        <v>0</v>
      </c>
      <c r="AT38" s="169" t="str">
        <f t="shared" si="23"/>
        <v>A</v>
      </c>
      <c r="AU38" s="169" t="str">
        <f t="shared" si="36"/>
        <v/>
      </c>
      <c r="AV38" s="169" t="str">
        <f t="shared" si="37"/>
        <v/>
      </c>
      <c r="AW38" s="169" t="str">
        <f t="shared" si="38"/>
        <v/>
      </c>
      <c r="AX38" s="64" t="str">
        <f t="shared" si="39"/>
        <v xml:space="preserve"> </v>
      </c>
      <c r="AY38" s="169" t="str">
        <f t="shared" si="24"/>
        <v>TBC</v>
      </c>
      <c r="AZ38" s="73" t="str">
        <f t="shared" si="46"/>
        <v/>
      </c>
      <c r="BA38" s="73" t="str">
        <f t="shared" si="40"/>
        <v/>
      </c>
      <c r="BB38" s="175" t="str">
        <f t="shared" si="41"/>
        <v/>
      </c>
      <c r="BC38" s="176" t="str">
        <f t="shared" si="42"/>
        <v/>
      </c>
      <c r="BD38" s="73" t="e">
        <f t="shared" si="25"/>
        <v>#N/A</v>
      </c>
      <c r="BE38" s="73" t="e">
        <f t="shared" si="26"/>
        <v>#N/A</v>
      </c>
      <c r="BF38" s="171" t="str">
        <f t="shared" si="43"/>
        <v/>
      </c>
      <c r="BG38" s="171" t="str">
        <f t="shared" si="44"/>
        <v/>
      </c>
      <c r="BH38" s="9"/>
      <c r="BI38" s="9"/>
      <c r="BJ38" s="9"/>
      <c r="BK38" s="162"/>
      <c r="BL38" s="5"/>
      <c r="BM38" s="18" t="s">
        <v>70</v>
      </c>
      <c r="BP38" s="216" t="str">
        <f>CONCATENATE(BM29," ",BM29)</f>
        <v>1013M 1013M</v>
      </c>
      <c r="BQ38" s="165" t="s">
        <v>165</v>
      </c>
    </row>
    <row r="39" spans="2:70" ht="25.5" customHeight="1" thickBot="1" x14ac:dyDescent="0.25">
      <c r="B39" s="213"/>
      <c r="C39" s="92"/>
      <c r="D39" s="92"/>
      <c r="E39" s="92"/>
      <c r="F39" s="92"/>
      <c r="G39" s="92"/>
      <c r="H39" s="92"/>
      <c r="I39" s="92"/>
      <c r="J39" s="92"/>
      <c r="K39" s="93"/>
      <c r="L39" s="93"/>
      <c r="M39" s="214"/>
      <c r="N39" s="214"/>
      <c r="O39" s="214"/>
      <c r="P39" s="214"/>
      <c r="Q39" s="57" t="str">
        <f t="shared" si="45"/>
        <v/>
      </c>
      <c r="R39" s="215"/>
      <c r="S39" s="215"/>
      <c r="T39" s="197"/>
      <c r="U39" s="226"/>
      <c r="V39" s="226"/>
      <c r="W39" s="203"/>
      <c r="X39" s="89">
        <f t="shared" si="27"/>
        <v>0</v>
      </c>
      <c r="Y39" s="103" t="str">
        <f t="shared" si="28"/>
        <v/>
      </c>
      <c r="Z39" s="104" t="s">
        <v>121</v>
      </c>
      <c r="AA39" s="104">
        <f t="shared" si="29"/>
        <v>0</v>
      </c>
      <c r="AB39" s="105">
        <f t="shared" si="30"/>
        <v>0</v>
      </c>
      <c r="AC39" s="159">
        <f t="shared" si="15"/>
        <v>0</v>
      </c>
      <c r="AD39" s="142">
        <f t="shared" si="16"/>
        <v>0</v>
      </c>
      <c r="AE39" s="143">
        <f t="shared" si="17"/>
        <v>0</v>
      </c>
      <c r="AF39" s="159">
        <f t="shared" si="18"/>
        <v>1</v>
      </c>
      <c r="AG39" s="142">
        <f t="shared" si="19"/>
        <v>2</v>
      </c>
      <c r="AH39" s="143">
        <f t="shared" si="20"/>
        <v>0</v>
      </c>
      <c r="AI39" s="142">
        <f t="shared" si="10"/>
        <v>0</v>
      </c>
      <c r="AJ39" s="142">
        <f t="shared" si="11"/>
        <v>0</v>
      </c>
      <c r="AK39" s="142">
        <f t="shared" si="31"/>
        <v>0</v>
      </c>
      <c r="AL39" s="143">
        <f t="shared" si="32"/>
        <v>0</v>
      </c>
      <c r="AM39" s="144">
        <f t="shared" si="12"/>
        <v>0</v>
      </c>
      <c r="AN39" s="90">
        <f t="shared" si="21"/>
        <v>8</v>
      </c>
      <c r="AO39" s="169" t="str">
        <f t="shared" si="22"/>
        <v>010A/TBC</v>
      </c>
      <c r="AP39" s="169" t="str">
        <f t="shared" si="33"/>
        <v/>
      </c>
      <c r="AQ39" s="169" t="str">
        <f t="shared" si="34"/>
        <v/>
      </c>
      <c r="AR39" s="169" t="str">
        <f>VLOOKUP(MAX(M39:N39),'Vent-trex sizes'!A:B,2,FALSE)</f>
        <v>01</v>
      </c>
      <c r="AS39" s="169">
        <f t="shared" si="35"/>
        <v>0</v>
      </c>
      <c r="AT39" s="169" t="str">
        <f t="shared" si="23"/>
        <v>A</v>
      </c>
      <c r="AU39" s="169" t="str">
        <f t="shared" si="36"/>
        <v/>
      </c>
      <c r="AV39" s="169" t="str">
        <f t="shared" si="37"/>
        <v/>
      </c>
      <c r="AW39" s="169" t="str">
        <f t="shared" si="38"/>
        <v/>
      </c>
      <c r="AX39" s="64" t="str">
        <f t="shared" si="39"/>
        <v xml:space="preserve"> </v>
      </c>
      <c r="AY39" s="169" t="str">
        <f t="shared" si="24"/>
        <v>TBC</v>
      </c>
      <c r="AZ39" s="73" t="str">
        <f t="shared" si="46"/>
        <v/>
      </c>
      <c r="BA39" s="73" t="str">
        <f t="shared" si="40"/>
        <v/>
      </c>
      <c r="BB39" s="175" t="str">
        <f t="shared" si="41"/>
        <v/>
      </c>
      <c r="BC39" s="176" t="str">
        <f t="shared" si="42"/>
        <v/>
      </c>
      <c r="BD39" s="73" t="e">
        <f t="shared" si="25"/>
        <v>#N/A</v>
      </c>
      <c r="BE39" s="73" t="e">
        <f t="shared" si="26"/>
        <v>#N/A</v>
      </c>
      <c r="BF39" s="171" t="str">
        <f t="shared" si="43"/>
        <v/>
      </c>
      <c r="BG39" s="171" t="str">
        <f t="shared" si="44"/>
        <v/>
      </c>
      <c r="BH39" s="9"/>
      <c r="BI39" s="9"/>
      <c r="BJ39" s="9"/>
      <c r="BK39" s="162"/>
      <c r="BL39" s="5"/>
      <c r="BM39" s="5"/>
      <c r="BP39" s="216" t="str">
        <f>CONCATENATE(BM27," ",BM34)</f>
        <v>W 7021M</v>
      </c>
      <c r="BQ39" s="165" t="s">
        <v>166</v>
      </c>
    </row>
    <row r="40" spans="2:70" ht="25.5" customHeight="1" thickBot="1" x14ac:dyDescent="0.25">
      <c r="B40" s="213"/>
      <c r="C40" s="92"/>
      <c r="D40" s="92"/>
      <c r="E40" s="92"/>
      <c r="F40" s="92"/>
      <c r="G40" s="92"/>
      <c r="H40" s="92"/>
      <c r="I40" s="92"/>
      <c r="J40" s="92"/>
      <c r="K40" s="93"/>
      <c r="L40" s="93"/>
      <c r="M40" s="214"/>
      <c r="N40" s="214"/>
      <c r="O40" s="214"/>
      <c r="P40" s="214"/>
      <c r="Q40" s="57" t="str">
        <f t="shared" si="45"/>
        <v/>
      </c>
      <c r="R40" s="94"/>
      <c r="S40" s="94"/>
      <c r="T40" s="197"/>
      <c r="U40" s="211"/>
      <c r="V40" s="211"/>
      <c r="W40" s="203"/>
      <c r="X40" s="89">
        <f t="shared" si="27"/>
        <v>0</v>
      </c>
      <c r="Y40" s="103" t="str">
        <f t="shared" si="28"/>
        <v/>
      </c>
      <c r="Z40" s="104" t="s">
        <v>121</v>
      </c>
      <c r="AA40" s="104">
        <f t="shared" si="29"/>
        <v>0</v>
      </c>
      <c r="AB40" s="105">
        <f t="shared" si="30"/>
        <v>0</v>
      </c>
      <c r="AC40" s="159">
        <f t="shared" si="15"/>
        <v>0</v>
      </c>
      <c r="AD40" s="142">
        <f t="shared" si="16"/>
        <v>0</v>
      </c>
      <c r="AE40" s="143">
        <f t="shared" si="17"/>
        <v>0</v>
      </c>
      <c r="AF40" s="159">
        <f t="shared" si="18"/>
        <v>1</v>
      </c>
      <c r="AG40" s="142">
        <f t="shared" si="19"/>
        <v>2</v>
      </c>
      <c r="AH40" s="143">
        <f t="shared" si="20"/>
        <v>0</v>
      </c>
      <c r="AI40" s="142">
        <f t="shared" si="10"/>
        <v>0</v>
      </c>
      <c r="AJ40" s="142">
        <f t="shared" si="11"/>
        <v>0</v>
      </c>
      <c r="AK40" s="142">
        <f t="shared" si="31"/>
        <v>0</v>
      </c>
      <c r="AL40" s="143">
        <f t="shared" si="32"/>
        <v>0</v>
      </c>
      <c r="AM40" s="144">
        <f t="shared" si="12"/>
        <v>0</v>
      </c>
      <c r="AN40" s="90">
        <f t="shared" si="21"/>
        <v>8</v>
      </c>
      <c r="AO40" s="169" t="str">
        <f t="shared" si="22"/>
        <v>010A/TBC</v>
      </c>
      <c r="AP40" s="169" t="str">
        <f t="shared" si="33"/>
        <v/>
      </c>
      <c r="AQ40" s="169" t="str">
        <f t="shared" si="34"/>
        <v/>
      </c>
      <c r="AR40" s="169" t="str">
        <f>VLOOKUP(MAX(M40:N40),'Vent-trex sizes'!A:B,2,FALSE)</f>
        <v>01</v>
      </c>
      <c r="AS40" s="169">
        <f t="shared" si="35"/>
        <v>0</v>
      </c>
      <c r="AT40" s="169" t="str">
        <f t="shared" si="23"/>
        <v>A</v>
      </c>
      <c r="AU40" s="169" t="str">
        <f t="shared" si="36"/>
        <v/>
      </c>
      <c r="AV40" s="169" t="str">
        <f t="shared" si="37"/>
        <v/>
      </c>
      <c r="AW40" s="169" t="str">
        <f t="shared" si="38"/>
        <v/>
      </c>
      <c r="AX40" s="64" t="str">
        <f t="shared" si="39"/>
        <v xml:space="preserve"> </v>
      </c>
      <c r="AY40" s="169" t="str">
        <f t="shared" si="24"/>
        <v>TBC</v>
      </c>
      <c r="AZ40" s="73" t="str">
        <f t="shared" si="46"/>
        <v/>
      </c>
      <c r="BA40" s="73" t="str">
        <f t="shared" si="40"/>
        <v/>
      </c>
      <c r="BB40" s="175" t="str">
        <f t="shared" si="41"/>
        <v/>
      </c>
      <c r="BC40" s="176" t="str">
        <f t="shared" si="42"/>
        <v/>
      </c>
      <c r="BD40" s="73" t="e">
        <f t="shared" si="25"/>
        <v>#N/A</v>
      </c>
      <c r="BE40" s="73" t="e">
        <f t="shared" si="26"/>
        <v>#N/A</v>
      </c>
      <c r="BF40" s="171" t="str">
        <f t="shared" si="43"/>
        <v/>
      </c>
      <c r="BG40" s="171" t="str">
        <f t="shared" si="44"/>
        <v/>
      </c>
      <c r="BH40" s="9"/>
      <c r="BI40" s="9"/>
      <c r="BJ40" s="9"/>
      <c r="BK40" s="162"/>
      <c r="BL40" s="5"/>
      <c r="BM40" s="5"/>
      <c r="BP40" s="216" t="s">
        <v>290</v>
      </c>
      <c r="BQ40" s="165">
        <v>176</v>
      </c>
    </row>
    <row r="41" spans="2:70" ht="25.5" customHeight="1" thickBot="1" x14ac:dyDescent="0.25">
      <c r="B41" s="213"/>
      <c r="C41" s="92"/>
      <c r="D41" s="92"/>
      <c r="E41" s="92"/>
      <c r="F41" s="92"/>
      <c r="G41" s="92"/>
      <c r="H41" s="92"/>
      <c r="I41" s="92"/>
      <c r="J41" s="92"/>
      <c r="K41" s="93"/>
      <c r="L41" s="93"/>
      <c r="M41" s="214"/>
      <c r="N41" s="214"/>
      <c r="O41" s="214"/>
      <c r="P41" s="214"/>
      <c r="Q41" s="57" t="str">
        <f t="shared" si="45"/>
        <v/>
      </c>
      <c r="R41" s="94"/>
      <c r="S41" s="94"/>
      <c r="T41" s="197"/>
      <c r="U41" s="211"/>
      <c r="V41" s="211"/>
      <c r="W41" s="203"/>
      <c r="X41" s="89">
        <f t="shared" si="27"/>
        <v>0</v>
      </c>
      <c r="Y41" s="103" t="str">
        <f t="shared" si="28"/>
        <v/>
      </c>
      <c r="Z41" s="104" t="s">
        <v>121</v>
      </c>
      <c r="AA41" s="104">
        <f t="shared" si="29"/>
        <v>0</v>
      </c>
      <c r="AB41" s="105">
        <f t="shared" si="30"/>
        <v>0</v>
      </c>
      <c r="AC41" s="159">
        <f t="shared" si="15"/>
        <v>0</v>
      </c>
      <c r="AD41" s="142">
        <f t="shared" si="16"/>
        <v>0</v>
      </c>
      <c r="AE41" s="143">
        <f t="shared" si="17"/>
        <v>0</v>
      </c>
      <c r="AF41" s="159">
        <f t="shared" si="18"/>
        <v>1</v>
      </c>
      <c r="AG41" s="142">
        <f t="shared" si="19"/>
        <v>2</v>
      </c>
      <c r="AH41" s="143">
        <f t="shared" si="20"/>
        <v>0</v>
      </c>
      <c r="AI41" s="142">
        <f t="shared" si="10"/>
        <v>0</v>
      </c>
      <c r="AJ41" s="142">
        <f t="shared" si="11"/>
        <v>0</v>
      </c>
      <c r="AK41" s="142">
        <f t="shared" si="31"/>
        <v>0</v>
      </c>
      <c r="AL41" s="143">
        <f t="shared" si="32"/>
        <v>0</v>
      </c>
      <c r="AM41" s="144">
        <f t="shared" si="12"/>
        <v>0</v>
      </c>
      <c r="AN41" s="90">
        <f t="shared" si="21"/>
        <v>8</v>
      </c>
      <c r="AO41" s="169" t="str">
        <f t="shared" si="22"/>
        <v>010A/TBC</v>
      </c>
      <c r="AP41" s="169" t="str">
        <f t="shared" si="33"/>
        <v/>
      </c>
      <c r="AQ41" s="169" t="str">
        <f t="shared" si="34"/>
        <v/>
      </c>
      <c r="AR41" s="169" t="str">
        <f>VLOOKUP(MAX(M41:N41),'Vent-trex sizes'!A:B,2,FALSE)</f>
        <v>01</v>
      </c>
      <c r="AS41" s="169">
        <f t="shared" si="35"/>
        <v>0</v>
      </c>
      <c r="AT41" s="169" t="str">
        <f t="shared" si="23"/>
        <v>A</v>
      </c>
      <c r="AU41" s="169" t="str">
        <f t="shared" si="36"/>
        <v/>
      </c>
      <c r="AV41" s="169" t="str">
        <f t="shared" si="37"/>
        <v/>
      </c>
      <c r="AW41" s="169" t="str">
        <f t="shared" si="38"/>
        <v/>
      </c>
      <c r="AX41" s="64" t="str">
        <f t="shared" si="39"/>
        <v xml:space="preserve"> </v>
      </c>
      <c r="AY41" s="169" t="str">
        <f t="shared" si="24"/>
        <v>TBC</v>
      </c>
      <c r="AZ41" s="73" t="str">
        <f t="shared" si="46"/>
        <v/>
      </c>
      <c r="BA41" s="73" t="str">
        <f t="shared" si="40"/>
        <v/>
      </c>
      <c r="BB41" s="175" t="str">
        <f t="shared" si="41"/>
        <v/>
      </c>
      <c r="BC41" s="176" t="str">
        <f t="shared" si="42"/>
        <v/>
      </c>
      <c r="BD41" s="73" t="e">
        <f t="shared" si="25"/>
        <v>#N/A</v>
      </c>
      <c r="BE41" s="73" t="e">
        <f t="shared" si="26"/>
        <v>#N/A</v>
      </c>
      <c r="BF41" s="171" t="str">
        <f t="shared" si="43"/>
        <v/>
      </c>
      <c r="BG41" s="171" t="str">
        <f t="shared" si="44"/>
        <v/>
      </c>
      <c r="BH41" s="9"/>
      <c r="BI41" s="9"/>
      <c r="BJ41" s="9"/>
      <c r="BK41" s="162"/>
      <c r="BL41" s="5"/>
      <c r="BM41" s="5"/>
      <c r="BP41" s="216" t="str">
        <f>CONCATENATE(BM27," ",BM31)</f>
        <v>W 7012SG</v>
      </c>
      <c r="BQ41" s="216">
        <v>177</v>
      </c>
    </row>
    <row r="42" spans="2:70" ht="25.5" customHeight="1" thickBot="1" x14ac:dyDescent="0.25">
      <c r="B42" s="213"/>
      <c r="C42" s="92"/>
      <c r="D42" s="92"/>
      <c r="E42" s="92"/>
      <c r="F42" s="92"/>
      <c r="G42" s="92"/>
      <c r="H42" s="92"/>
      <c r="I42" s="92"/>
      <c r="J42" s="92"/>
      <c r="K42" s="93"/>
      <c r="L42" s="93"/>
      <c r="M42" s="214"/>
      <c r="N42" s="214"/>
      <c r="O42" s="214"/>
      <c r="P42" s="214"/>
      <c r="Q42" s="57" t="str">
        <f t="shared" si="45"/>
        <v/>
      </c>
      <c r="R42" s="94"/>
      <c r="S42" s="94"/>
      <c r="T42" s="197"/>
      <c r="U42" s="211"/>
      <c r="V42" s="211"/>
      <c r="W42" s="203"/>
      <c r="X42" s="89">
        <f t="shared" si="27"/>
        <v>0</v>
      </c>
      <c r="Y42" s="103" t="str">
        <f t="shared" si="28"/>
        <v/>
      </c>
      <c r="Z42" s="104" t="s">
        <v>121</v>
      </c>
      <c r="AA42" s="104">
        <f t="shared" si="29"/>
        <v>0</v>
      </c>
      <c r="AB42" s="105">
        <f t="shared" si="30"/>
        <v>0</v>
      </c>
      <c r="AC42" s="159">
        <f t="shared" si="15"/>
        <v>0</v>
      </c>
      <c r="AD42" s="142">
        <f t="shared" si="16"/>
        <v>0</v>
      </c>
      <c r="AE42" s="143">
        <f t="shared" si="17"/>
        <v>0</v>
      </c>
      <c r="AF42" s="159">
        <f t="shared" si="18"/>
        <v>1</v>
      </c>
      <c r="AG42" s="142">
        <f t="shared" si="19"/>
        <v>2</v>
      </c>
      <c r="AH42" s="143">
        <f t="shared" si="20"/>
        <v>0</v>
      </c>
      <c r="AI42" s="142">
        <f t="shared" si="10"/>
        <v>0</v>
      </c>
      <c r="AJ42" s="142">
        <f t="shared" si="11"/>
        <v>0</v>
      </c>
      <c r="AK42" s="142">
        <f t="shared" si="31"/>
        <v>0</v>
      </c>
      <c r="AL42" s="143">
        <f t="shared" si="32"/>
        <v>0</v>
      </c>
      <c r="AM42" s="144">
        <f t="shared" si="12"/>
        <v>0</v>
      </c>
      <c r="AN42" s="90">
        <f t="shared" si="21"/>
        <v>8</v>
      </c>
      <c r="AO42" s="169" t="str">
        <f t="shared" si="22"/>
        <v>010A/TBC</v>
      </c>
      <c r="AP42" s="169" t="str">
        <f t="shared" si="33"/>
        <v/>
      </c>
      <c r="AQ42" s="169" t="str">
        <f t="shared" si="34"/>
        <v/>
      </c>
      <c r="AR42" s="169" t="str">
        <f>VLOOKUP(MAX(M42:N42),'Vent-trex sizes'!A:B,2,FALSE)</f>
        <v>01</v>
      </c>
      <c r="AS42" s="169">
        <f t="shared" si="35"/>
        <v>0</v>
      </c>
      <c r="AT42" s="169" t="str">
        <f t="shared" si="23"/>
        <v>A</v>
      </c>
      <c r="AU42" s="169" t="str">
        <f t="shared" si="36"/>
        <v/>
      </c>
      <c r="AV42" s="169" t="str">
        <f t="shared" si="37"/>
        <v/>
      </c>
      <c r="AW42" s="169" t="str">
        <f t="shared" si="38"/>
        <v/>
      </c>
      <c r="AX42" s="64" t="str">
        <f t="shared" si="39"/>
        <v xml:space="preserve"> </v>
      </c>
      <c r="AY42" s="169" t="str">
        <f t="shared" si="24"/>
        <v>TBC</v>
      </c>
      <c r="AZ42" s="73" t="str">
        <f t="shared" si="46"/>
        <v/>
      </c>
      <c r="BA42" s="73" t="str">
        <f t="shared" si="40"/>
        <v/>
      </c>
      <c r="BB42" s="175" t="str">
        <f t="shared" si="41"/>
        <v/>
      </c>
      <c r="BC42" s="176" t="str">
        <f t="shared" si="42"/>
        <v/>
      </c>
      <c r="BD42" s="73" t="e">
        <f t="shared" si="25"/>
        <v>#N/A</v>
      </c>
      <c r="BE42" s="73" t="e">
        <f t="shared" si="26"/>
        <v>#N/A</v>
      </c>
      <c r="BF42" s="171" t="str">
        <f t="shared" si="43"/>
        <v/>
      </c>
      <c r="BG42" s="171" t="str">
        <f t="shared" si="44"/>
        <v/>
      </c>
      <c r="BH42" s="9"/>
      <c r="BI42" s="9"/>
      <c r="BJ42" s="9"/>
      <c r="BK42" s="162"/>
      <c r="BL42" s="5"/>
      <c r="BM42" s="5"/>
      <c r="BP42" s="216" t="str">
        <f>CONCATENATE(BM32," ",BM32)</f>
        <v>7015M 7015M</v>
      </c>
      <c r="BQ42" s="216">
        <v>279</v>
      </c>
    </row>
    <row r="43" spans="2:70" ht="25.5" customHeight="1" thickBot="1" x14ac:dyDescent="0.25">
      <c r="B43" s="213"/>
      <c r="C43" s="92"/>
      <c r="D43" s="92"/>
      <c r="E43" s="92"/>
      <c r="F43" s="92"/>
      <c r="G43" s="92"/>
      <c r="H43" s="92"/>
      <c r="I43" s="92"/>
      <c r="J43" s="92"/>
      <c r="K43" s="93"/>
      <c r="L43" s="93"/>
      <c r="M43" s="214"/>
      <c r="N43" s="214"/>
      <c r="O43" s="214"/>
      <c r="P43" s="214"/>
      <c r="Q43" s="57" t="str">
        <f t="shared" si="45"/>
        <v/>
      </c>
      <c r="R43" s="94"/>
      <c r="S43" s="94"/>
      <c r="T43" s="197"/>
      <c r="U43" s="211"/>
      <c r="V43" s="211"/>
      <c r="W43" s="203"/>
      <c r="X43" s="89">
        <f t="shared" si="27"/>
        <v>0</v>
      </c>
      <c r="Y43" s="103" t="str">
        <f t="shared" si="28"/>
        <v/>
      </c>
      <c r="Z43" s="104" t="s">
        <v>121</v>
      </c>
      <c r="AA43" s="104">
        <f t="shared" si="29"/>
        <v>0</v>
      </c>
      <c r="AB43" s="105">
        <f t="shared" si="30"/>
        <v>0</v>
      </c>
      <c r="AC43" s="159">
        <f t="shared" si="15"/>
        <v>0</v>
      </c>
      <c r="AD43" s="142">
        <f t="shared" si="16"/>
        <v>0</v>
      </c>
      <c r="AE43" s="143">
        <f t="shared" si="17"/>
        <v>0</v>
      </c>
      <c r="AF43" s="159">
        <f t="shared" si="18"/>
        <v>1</v>
      </c>
      <c r="AG43" s="142">
        <f t="shared" si="19"/>
        <v>2</v>
      </c>
      <c r="AH43" s="143">
        <f t="shared" si="20"/>
        <v>0</v>
      </c>
      <c r="AI43" s="142">
        <f t="shared" si="10"/>
        <v>0</v>
      </c>
      <c r="AJ43" s="142">
        <f t="shared" si="11"/>
        <v>0</v>
      </c>
      <c r="AK43" s="142">
        <f t="shared" si="31"/>
        <v>0</v>
      </c>
      <c r="AL43" s="143">
        <f t="shared" si="32"/>
        <v>0</v>
      </c>
      <c r="AM43" s="144">
        <f t="shared" si="12"/>
        <v>0</v>
      </c>
      <c r="AN43" s="90">
        <f t="shared" si="21"/>
        <v>8</v>
      </c>
      <c r="AO43" s="169" t="str">
        <f t="shared" si="22"/>
        <v>010A/TBC</v>
      </c>
      <c r="AP43" s="169" t="str">
        <f t="shared" si="33"/>
        <v/>
      </c>
      <c r="AQ43" s="169" t="str">
        <f t="shared" si="34"/>
        <v/>
      </c>
      <c r="AR43" s="169" t="str">
        <f>VLOOKUP(MAX(M43:N43),'Vent-trex sizes'!A:B,2,FALSE)</f>
        <v>01</v>
      </c>
      <c r="AS43" s="169">
        <f t="shared" si="35"/>
        <v>0</v>
      </c>
      <c r="AT43" s="169" t="str">
        <f t="shared" si="23"/>
        <v>A</v>
      </c>
      <c r="AU43" s="169" t="str">
        <f t="shared" si="36"/>
        <v/>
      </c>
      <c r="AV43" s="169" t="str">
        <f t="shared" si="37"/>
        <v/>
      </c>
      <c r="AW43" s="169" t="str">
        <f t="shared" si="38"/>
        <v/>
      </c>
      <c r="AX43" s="64" t="str">
        <f t="shared" si="39"/>
        <v xml:space="preserve"> </v>
      </c>
      <c r="AY43" s="169" t="str">
        <f t="shared" si="24"/>
        <v>TBC</v>
      </c>
      <c r="AZ43" s="73" t="str">
        <f t="shared" si="46"/>
        <v/>
      </c>
      <c r="BA43" s="73" t="str">
        <f t="shared" si="40"/>
        <v/>
      </c>
      <c r="BB43" s="175" t="str">
        <f t="shared" si="41"/>
        <v/>
      </c>
      <c r="BC43" s="176" t="str">
        <f t="shared" si="42"/>
        <v/>
      </c>
      <c r="BD43" s="73" t="e">
        <f t="shared" si="25"/>
        <v>#N/A</v>
      </c>
      <c r="BE43" s="73" t="e">
        <f t="shared" si="26"/>
        <v>#N/A</v>
      </c>
      <c r="BF43" s="171" t="str">
        <f t="shared" si="43"/>
        <v/>
      </c>
      <c r="BG43" s="171" t="str">
        <f t="shared" si="44"/>
        <v/>
      </c>
      <c r="BH43" s="9"/>
      <c r="BI43" s="9"/>
      <c r="BJ43" s="9"/>
      <c r="BK43" s="162"/>
      <c r="BL43" s="5"/>
      <c r="BN43" s="67"/>
      <c r="BP43" s="219" t="str">
        <f>CONCATENATE(BM37," ",BM37)</f>
        <v>9910GL 9910GL</v>
      </c>
      <c r="BQ43" s="219">
        <v>265</v>
      </c>
    </row>
    <row r="44" spans="2:70" ht="25.5" customHeight="1" thickBot="1" x14ac:dyDescent="0.25">
      <c r="B44" s="213"/>
      <c r="C44" s="92"/>
      <c r="D44" s="92"/>
      <c r="E44" s="92"/>
      <c r="F44" s="92"/>
      <c r="G44" s="92"/>
      <c r="H44" s="92"/>
      <c r="I44" s="92"/>
      <c r="J44" s="92"/>
      <c r="K44" s="93"/>
      <c r="L44" s="93"/>
      <c r="M44" s="214"/>
      <c r="N44" s="214"/>
      <c r="O44" s="214"/>
      <c r="P44" s="214"/>
      <c r="Q44" s="57" t="str">
        <f t="shared" si="45"/>
        <v/>
      </c>
      <c r="R44" s="94"/>
      <c r="S44" s="94"/>
      <c r="T44" s="197"/>
      <c r="U44" s="211"/>
      <c r="V44" s="211"/>
      <c r="W44" s="203"/>
      <c r="X44" s="89">
        <f t="shared" si="27"/>
        <v>0</v>
      </c>
      <c r="Y44" s="103" t="str">
        <f t="shared" si="28"/>
        <v/>
      </c>
      <c r="Z44" s="104" t="s">
        <v>121</v>
      </c>
      <c r="AA44" s="104">
        <f t="shared" si="29"/>
        <v>0</v>
      </c>
      <c r="AB44" s="105">
        <f t="shared" si="30"/>
        <v>0</v>
      </c>
      <c r="AC44" s="159">
        <f t="shared" si="15"/>
        <v>0</v>
      </c>
      <c r="AD44" s="142">
        <f t="shared" si="16"/>
        <v>0</v>
      </c>
      <c r="AE44" s="143">
        <f t="shared" si="17"/>
        <v>0</v>
      </c>
      <c r="AF44" s="159">
        <f t="shared" si="18"/>
        <v>1</v>
      </c>
      <c r="AG44" s="142">
        <f t="shared" si="19"/>
        <v>2</v>
      </c>
      <c r="AH44" s="143">
        <f t="shared" si="20"/>
        <v>0</v>
      </c>
      <c r="AI44" s="142">
        <f t="shared" si="10"/>
        <v>0</v>
      </c>
      <c r="AJ44" s="142">
        <f t="shared" si="11"/>
        <v>0</v>
      </c>
      <c r="AK44" s="142">
        <f t="shared" si="31"/>
        <v>0</v>
      </c>
      <c r="AL44" s="143">
        <f t="shared" si="32"/>
        <v>0</v>
      </c>
      <c r="AM44" s="144">
        <f t="shared" si="12"/>
        <v>0</v>
      </c>
      <c r="AN44" s="90">
        <f t="shared" si="21"/>
        <v>8</v>
      </c>
      <c r="AO44" s="169" t="str">
        <f t="shared" si="22"/>
        <v>010A/TBC</v>
      </c>
      <c r="AP44" s="169" t="str">
        <f t="shared" si="33"/>
        <v/>
      </c>
      <c r="AQ44" s="169" t="str">
        <f t="shared" si="34"/>
        <v/>
      </c>
      <c r="AR44" s="169" t="str">
        <f>VLOOKUP(MAX(M44:N44),'Vent-trex sizes'!A:B,2,FALSE)</f>
        <v>01</v>
      </c>
      <c r="AS44" s="169">
        <f t="shared" si="35"/>
        <v>0</v>
      </c>
      <c r="AT44" s="169" t="str">
        <f t="shared" si="23"/>
        <v>A</v>
      </c>
      <c r="AU44" s="169" t="str">
        <f t="shared" si="36"/>
        <v/>
      </c>
      <c r="AV44" s="169" t="str">
        <f t="shared" si="37"/>
        <v/>
      </c>
      <c r="AW44" s="169" t="str">
        <f t="shared" si="38"/>
        <v/>
      </c>
      <c r="AX44" s="64" t="str">
        <f t="shared" si="39"/>
        <v xml:space="preserve"> </v>
      </c>
      <c r="AY44" s="169" t="str">
        <f t="shared" si="24"/>
        <v>TBC</v>
      </c>
      <c r="AZ44" s="73" t="str">
        <f t="shared" si="46"/>
        <v/>
      </c>
      <c r="BA44" s="73" t="str">
        <f t="shared" si="40"/>
        <v/>
      </c>
      <c r="BB44" s="175" t="str">
        <f t="shared" si="41"/>
        <v/>
      </c>
      <c r="BC44" s="176" t="str">
        <f t="shared" si="42"/>
        <v/>
      </c>
      <c r="BD44" s="73" t="e">
        <f t="shared" si="25"/>
        <v>#N/A</v>
      </c>
      <c r="BE44" s="73" t="e">
        <f t="shared" si="26"/>
        <v>#N/A</v>
      </c>
      <c r="BF44" s="171" t="str">
        <f t="shared" si="43"/>
        <v/>
      </c>
      <c r="BG44" s="171" t="str">
        <f t="shared" si="44"/>
        <v/>
      </c>
      <c r="BH44" s="9"/>
      <c r="BI44" s="9"/>
      <c r="BJ44" s="9"/>
      <c r="BK44" s="162"/>
      <c r="BL44" s="5"/>
      <c r="BN44" s="67"/>
      <c r="BP44" s="216" t="str">
        <f>CONCATENATE(BM37," ",BM30)</f>
        <v>9910GL 7012M</v>
      </c>
      <c r="BQ44" s="216">
        <v>289</v>
      </c>
      <c r="BR44" s="70"/>
    </row>
    <row r="45" spans="2:70" ht="25.5" customHeight="1" thickBot="1" x14ac:dyDescent="0.25">
      <c r="B45" s="213"/>
      <c r="C45" s="92"/>
      <c r="D45" s="92"/>
      <c r="E45" s="92"/>
      <c r="F45" s="92"/>
      <c r="G45" s="92"/>
      <c r="H45" s="92"/>
      <c r="I45" s="92"/>
      <c r="J45" s="92"/>
      <c r="K45" s="93"/>
      <c r="L45" s="93"/>
      <c r="M45" s="214"/>
      <c r="N45" s="214"/>
      <c r="O45" s="214"/>
      <c r="P45" s="214"/>
      <c r="Q45" s="57" t="str">
        <f t="shared" si="45"/>
        <v/>
      </c>
      <c r="R45" s="94"/>
      <c r="S45" s="94"/>
      <c r="T45" s="197"/>
      <c r="U45" s="211"/>
      <c r="V45" s="211"/>
      <c r="W45" s="203"/>
      <c r="X45" s="89">
        <f t="shared" si="27"/>
        <v>0</v>
      </c>
      <c r="Y45" s="103" t="str">
        <f t="shared" si="28"/>
        <v/>
      </c>
      <c r="Z45" s="104" t="s">
        <v>121</v>
      </c>
      <c r="AA45" s="104">
        <f t="shared" si="29"/>
        <v>0</v>
      </c>
      <c r="AB45" s="105">
        <f t="shared" si="30"/>
        <v>0</v>
      </c>
      <c r="AC45" s="159">
        <f t="shared" si="15"/>
        <v>0</v>
      </c>
      <c r="AD45" s="142">
        <f t="shared" si="16"/>
        <v>0</v>
      </c>
      <c r="AE45" s="143">
        <f t="shared" si="17"/>
        <v>0</v>
      </c>
      <c r="AF45" s="159">
        <f t="shared" si="18"/>
        <v>1</v>
      </c>
      <c r="AG45" s="142">
        <f t="shared" si="19"/>
        <v>2</v>
      </c>
      <c r="AH45" s="143">
        <f t="shared" si="20"/>
        <v>0</v>
      </c>
      <c r="AI45" s="142">
        <f t="shared" si="10"/>
        <v>0</v>
      </c>
      <c r="AJ45" s="142">
        <f t="shared" si="11"/>
        <v>0</v>
      </c>
      <c r="AK45" s="142">
        <f t="shared" si="31"/>
        <v>0</v>
      </c>
      <c r="AL45" s="143">
        <f t="shared" si="32"/>
        <v>0</v>
      </c>
      <c r="AM45" s="144">
        <f t="shared" si="12"/>
        <v>0</v>
      </c>
      <c r="AN45" s="90">
        <f t="shared" si="21"/>
        <v>8</v>
      </c>
      <c r="AO45" s="169" t="str">
        <f t="shared" si="22"/>
        <v>010A/TBC</v>
      </c>
      <c r="AP45" s="169" t="str">
        <f t="shared" si="33"/>
        <v/>
      </c>
      <c r="AQ45" s="169" t="str">
        <f t="shared" si="34"/>
        <v/>
      </c>
      <c r="AR45" s="169" t="str">
        <f>VLOOKUP(MAX(M45:N45),'Vent-trex sizes'!A:B,2,FALSE)</f>
        <v>01</v>
      </c>
      <c r="AS45" s="169">
        <f t="shared" si="35"/>
        <v>0</v>
      </c>
      <c r="AT45" s="169" t="str">
        <f t="shared" si="23"/>
        <v>A</v>
      </c>
      <c r="AU45" s="169" t="str">
        <f t="shared" si="36"/>
        <v/>
      </c>
      <c r="AV45" s="169" t="str">
        <f t="shared" si="37"/>
        <v/>
      </c>
      <c r="AW45" s="169" t="str">
        <f t="shared" si="38"/>
        <v/>
      </c>
      <c r="AX45" s="64" t="str">
        <f t="shared" si="39"/>
        <v xml:space="preserve"> </v>
      </c>
      <c r="AY45" s="169" t="str">
        <f t="shared" si="24"/>
        <v>TBC</v>
      </c>
      <c r="AZ45" s="73" t="str">
        <f t="shared" si="46"/>
        <v/>
      </c>
      <c r="BA45" s="73" t="str">
        <f t="shared" si="40"/>
        <v/>
      </c>
      <c r="BB45" s="175" t="str">
        <f t="shared" si="41"/>
        <v/>
      </c>
      <c r="BC45" s="176" t="str">
        <f t="shared" si="42"/>
        <v/>
      </c>
      <c r="BD45" s="73" t="e">
        <f t="shared" si="25"/>
        <v>#N/A</v>
      </c>
      <c r="BE45" s="73" t="e">
        <f t="shared" si="26"/>
        <v>#N/A</v>
      </c>
      <c r="BF45" s="171" t="str">
        <f t="shared" si="43"/>
        <v/>
      </c>
      <c r="BG45" s="171" t="str">
        <f t="shared" si="44"/>
        <v/>
      </c>
      <c r="BH45" s="9"/>
      <c r="BI45" s="9"/>
      <c r="BJ45" s="9"/>
      <c r="BK45" s="162"/>
      <c r="BL45" s="67"/>
      <c r="BM45" s="5"/>
      <c r="BO45" s="70"/>
      <c r="BQ45" s="70"/>
    </row>
    <row r="46" spans="2:70" ht="25.5" customHeight="1" thickBot="1" x14ac:dyDescent="0.25">
      <c r="B46" s="213"/>
      <c r="C46" s="92"/>
      <c r="D46" s="92"/>
      <c r="E46" s="92"/>
      <c r="F46" s="92"/>
      <c r="G46" s="92"/>
      <c r="H46" s="92"/>
      <c r="I46" s="92"/>
      <c r="J46" s="92"/>
      <c r="K46" s="93"/>
      <c r="L46" s="93"/>
      <c r="M46" s="214"/>
      <c r="N46" s="214"/>
      <c r="O46" s="214"/>
      <c r="P46" s="214"/>
      <c r="Q46" s="57" t="str">
        <f t="shared" si="45"/>
        <v/>
      </c>
      <c r="R46" s="94"/>
      <c r="S46" s="94"/>
      <c r="T46" s="197"/>
      <c r="U46" s="197"/>
      <c r="V46" s="197"/>
      <c r="W46" s="203"/>
      <c r="X46" s="89">
        <f t="shared" si="27"/>
        <v>0</v>
      </c>
      <c r="Y46" s="103" t="str">
        <f t="shared" si="28"/>
        <v/>
      </c>
      <c r="Z46" s="104" t="s">
        <v>121</v>
      </c>
      <c r="AA46" s="104">
        <f t="shared" si="29"/>
        <v>0</v>
      </c>
      <c r="AB46" s="105">
        <f t="shared" si="30"/>
        <v>0</v>
      </c>
      <c r="AC46" s="159">
        <f t="shared" si="15"/>
        <v>0</v>
      </c>
      <c r="AD46" s="142">
        <f t="shared" si="16"/>
        <v>0</v>
      </c>
      <c r="AE46" s="143">
        <f t="shared" si="17"/>
        <v>0</v>
      </c>
      <c r="AF46" s="159">
        <f t="shared" si="18"/>
        <v>1</v>
      </c>
      <c r="AG46" s="142">
        <f t="shared" si="19"/>
        <v>2</v>
      </c>
      <c r="AH46" s="143">
        <f t="shared" si="20"/>
        <v>0</v>
      </c>
      <c r="AI46" s="142">
        <f t="shared" si="10"/>
        <v>0</v>
      </c>
      <c r="AJ46" s="142">
        <f t="shared" si="11"/>
        <v>0</v>
      </c>
      <c r="AK46" s="142">
        <f t="shared" si="31"/>
        <v>0</v>
      </c>
      <c r="AL46" s="143">
        <f t="shared" si="32"/>
        <v>0</v>
      </c>
      <c r="AM46" s="144">
        <f t="shared" si="12"/>
        <v>0</v>
      </c>
      <c r="AN46" s="90">
        <f t="shared" si="21"/>
        <v>8</v>
      </c>
      <c r="AO46" s="169" t="str">
        <f t="shared" si="22"/>
        <v>010A/TBC</v>
      </c>
      <c r="AP46" s="169" t="str">
        <f t="shared" si="33"/>
        <v/>
      </c>
      <c r="AQ46" s="169" t="str">
        <f t="shared" si="34"/>
        <v/>
      </c>
      <c r="AR46" s="169" t="str">
        <f>VLOOKUP(MAX(M46:N46),'Vent-trex sizes'!A:B,2,FALSE)</f>
        <v>01</v>
      </c>
      <c r="AS46" s="169">
        <f t="shared" si="35"/>
        <v>0</v>
      </c>
      <c r="AT46" s="169" t="str">
        <f t="shared" si="23"/>
        <v>A</v>
      </c>
      <c r="AU46" s="169" t="str">
        <f t="shared" si="36"/>
        <v/>
      </c>
      <c r="AV46" s="169" t="str">
        <f t="shared" si="37"/>
        <v/>
      </c>
      <c r="AW46" s="169" t="str">
        <f t="shared" si="38"/>
        <v/>
      </c>
      <c r="AX46" s="64" t="str">
        <f t="shared" si="39"/>
        <v xml:space="preserve"> </v>
      </c>
      <c r="AY46" s="169" t="str">
        <f t="shared" si="24"/>
        <v>TBC</v>
      </c>
      <c r="AZ46" s="73" t="str">
        <f t="shared" si="46"/>
        <v/>
      </c>
      <c r="BA46" s="73" t="str">
        <f t="shared" si="40"/>
        <v/>
      </c>
      <c r="BB46" s="175" t="str">
        <f t="shared" si="41"/>
        <v/>
      </c>
      <c r="BC46" s="176" t="str">
        <f t="shared" si="42"/>
        <v/>
      </c>
      <c r="BD46" s="73" t="e">
        <f t="shared" si="25"/>
        <v>#N/A</v>
      </c>
      <c r="BE46" s="73" t="e">
        <f t="shared" si="26"/>
        <v>#N/A</v>
      </c>
      <c r="BF46" s="171" t="str">
        <f t="shared" si="43"/>
        <v/>
      </c>
      <c r="BG46" s="171" t="str">
        <f t="shared" si="44"/>
        <v/>
      </c>
      <c r="BH46" s="9"/>
      <c r="BI46" s="9"/>
      <c r="BJ46" s="9"/>
      <c r="BK46" s="162"/>
      <c r="BL46" s="67"/>
      <c r="BN46" s="70"/>
      <c r="BO46" s="70"/>
      <c r="BP46" s="70"/>
    </row>
    <row r="47" spans="2:70" ht="25.5" customHeight="1" thickBot="1" x14ac:dyDescent="0.25">
      <c r="B47" s="213"/>
      <c r="C47" s="92"/>
      <c r="D47" s="92"/>
      <c r="E47" s="92"/>
      <c r="F47" s="92"/>
      <c r="G47" s="92"/>
      <c r="H47" s="92"/>
      <c r="I47" s="92"/>
      <c r="J47" s="92"/>
      <c r="K47" s="93"/>
      <c r="L47" s="93"/>
      <c r="M47" s="214"/>
      <c r="N47" s="214"/>
      <c r="O47" s="214"/>
      <c r="P47" s="214"/>
      <c r="Q47" s="57" t="str">
        <f t="shared" si="45"/>
        <v/>
      </c>
      <c r="R47" s="94"/>
      <c r="S47" s="94"/>
      <c r="T47" s="197"/>
      <c r="U47" s="197"/>
      <c r="V47" s="197"/>
      <c r="W47" s="203"/>
      <c r="X47" s="89">
        <f t="shared" si="27"/>
        <v>0</v>
      </c>
      <c r="Y47" s="103" t="str">
        <f t="shared" si="28"/>
        <v/>
      </c>
      <c r="Z47" s="104" t="s">
        <v>121</v>
      </c>
      <c r="AA47" s="104">
        <f t="shared" si="29"/>
        <v>0</v>
      </c>
      <c r="AB47" s="105">
        <f t="shared" si="30"/>
        <v>0</v>
      </c>
      <c r="AC47" s="159">
        <f t="shared" si="15"/>
        <v>0</v>
      </c>
      <c r="AD47" s="142">
        <f t="shared" si="16"/>
        <v>0</v>
      </c>
      <c r="AE47" s="143">
        <f t="shared" si="17"/>
        <v>0</v>
      </c>
      <c r="AF47" s="159">
        <f t="shared" si="18"/>
        <v>1</v>
      </c>
      <c r="AG47" s="142">
        <f t="shared" si="19"/>
        <v>2</v>
      </c>
      <c r="AH47" s="143">
        <f t="shared" si="20"/>
        <v>0</v>
      </c>
      <c r="AI47" s="142">
        <f t="shared" si="10"/>
        <v>0</v>
      </c>
      <c r="AJ47" s="142">
        <f t="shared" si="11"/>
        <v>0</v>
      </c>
      <c r="AK47" s="142">
        <f t="shared" si="31"/>
        <v>0</v>
      </c>
      <c r="AL47" s="143">
        <f t="shared" si="32"/>
        <v>0</v>
      </c>
      <c r="AM47" s="144">
        <f t="shared" si="12"/>
        <v>0</v>
      </c>
      <c r="AN47" s="90">
        <f t="shared" si="21"/>
        <v>8</v>
      </c>
      <c r="AO47" s="169" t="str">
        <f t="shared" si="22"/>
        <v>010A/TBC</v>
      </c>
      <c r="AP47" s="169" t="str">
        <f t="shared" si="33"/>
        <v/>
      </c>
      <c r="AQ47" s="169" t="str">
        <f t="shared" si="34"/>
        <v/>
      </c>
      <c r="AR47" s="169" t="str">
        <f>VLOOKUP(MAX(M47:N47),'Vent-trex sizes'!A:B,2,FALSE)</f>
        <v>01</v>
      </c>
      <c r="AS47" s="169">
        <f t="shared" si="35"/>
        <v>0</v>
      </c>
      <c r="AT47" s="169" t="str">
        <f t="shared" si="23"/>
        <v>A</v>
      </c>
      <c r="AU47" s="169" t="str">
        <f t="shared" si="36"/>
        <v/>
      </c>
      <c r="AV47" s="169" t="str">
        <f t="shared" si="37"/>
        <v/>
      </c>
      <c r="AW47" s="169" t="str">
        <f t="shared" si="38"/>
        <v/>
      </c>
      <c r="AX47" s="64" t="str">
        <f t="shared" si="39"/>
        <v xml:space="preserve"> </v>
      </c>
      <c r="AY47" s="169" t="str">
        <f t="shared" si="24"/>
        <v>TBC</v>
      </c>
      <c r="AZ47" s="73" t="str">
        <f t="shared" si="46"/>
        <v/>
      </c>
      <c r="BA47" s="73" t="str">
        <f t="shared" si="40"/>
        <v/>
      </c>
      <c r="BB47" s="175" t="str">
        <f t="shared" si="41"/>
        <v/>
      </c>
      <c r="BC47" s="177" t="str">
        <f t="shared" si="42"/>
        <v/>
      </c>
      <c r="BD47" s="73" t="e">
        <f t="shared" si="25"/>
        <v>#N/A</v>
      </c>
      <c r="BE47" s="73" t="e">
        <f t="shared" si="26"/>
        <v>#N/A</v>
      </c>
      <c r="BF47" s="171" t="str">
        <f t="shared" si="43"/>
        <v/>
      </c>
      <c r="BG47" s="171" t="str">
        <f t="shared" si="44"/>
        <v/>
      </c>
      <c r="BH47" s="123"/>
      <c r="BI47" s="123"/>
      <c r="BJ47" s="123"/>
      <c r="BK47" s="178"/>
      <c r="BL47" s="67"/>
      <c r="BN47" s="70"/>
      <c r="BO47" s="70"/>
      <c r="BP47" s="70"/>
    </row>
    <row r="48" spans="2:70" ht="25.5" customHeight="1" x14ac:dyDescent="0.2">
      <c r="Q48" s="9" t="str">
        <f>IF(AK48&gt;10,AL48,"")</f>
        <v/>
      </c>
      <c r="R48" s="9"/>
      <c r="S48" s="9"/>
      <c r="T48" s="204"/>
      <c r="U48" s="204"/>
      <c r="V48" s="204"/>
      <c r="W48" s="204"/>
      <c r="X48" s="9"/>
      <c r="Y48" s="9"/>
      <c r="Z48" s="9"/>
      <c r="AA48" s="9"/>
      <c r="AB48" s="9"/>
      <c r="AC48" s="9"/>
      <c r="AD48" s="9"/>
      <c r="AE48" s="9"/>
      <c r="AF48" s="9"/>
      <c r="AG48" s="9"/>
      <c r="AH48" s="9"/>
      <c r="AI48" s="9"/>
      <c r="AU48" s="10"/>
      <c r="AV48" s="9"/>
      <c r="BE48" s="5">
        <f>IF(SUM(BF26:BG47)=0,0,1)</f>
        <v>0</v>
      </c>
      <c r="BK48" s="67"/>
      <c r="BN48" s="70"/>
      <c r="BO48" s="70"/>
      <c r="BP48" s="70"/>
    </row>
    <row r="49" spans="17:63" ht="25.5" customHeight="1" x14ac:dyDescent="0.2">
      <c r="Q49" s="9" t="str">
        <f>IF(AH49&gt;10,AI49,"")</f>
        <v/>
      </c>
      <c r="R49" s="9"/>
      <c r="S49" s="9"/>
      <c r="T49" s="204"/>
      <c r="U49" s="204"/>
      <c r="V49" s="204"/>
      <c r="W49" s="204"/>
      <c r="X49" s="9"/>
      <c r="Y49" s="9"/>
      <c r="Z49" s="9"/>
      <c r="AA49" s="9"/>
      <c r="AB49" s="9"/>
      <c r="AC49" s="9"/>
      <c r="AD49" s="9"/>
      <c r="AE49" s="9"/>
      <c r="AF49" s="9"/>
      <c r="AG49" s="9"/>
      <c r="AH49" s="9"/>
      <c r="AI49" s="9"/>
      <c r="AR49" s="10"/>
      <c r="AT49" s="5"/>
      <c r="BK49" s="67"/>
    </row>
    <row r="50" spans="17:63" ht="25.5" customHeight="1" x14ac:dyDescent="0.2">
      <c r="Q50" s="9" t="str">
        <f>IF(AJ50&gt;10,AK50,"")</f>
        <v/>
      </c>
      <c r="R50" s="9"/>
      <c r="S50" s="9"/>
      <c r="T50" s="204"/>
      <c r="U50" s="204"/>
      <c r="V50" s="204"/>
      <c r="W50" s="204"/>
      <c r="X50" s="9"/>
      <c r="Y50" s="9"/>
      <c r="Z50" s="9"/>
      <c r="AA50" s="9"/>
      <c r="AB50" s="9"/>
      <c r="AC50" s="9"/>
      <c r="AD50" s="9"/>
      <c r="AE50" s="9"/>
      <c r="AF50" s="9"/>
      <c r="AG50" s="9"/>
      <c r="AH50" s="9"/>
      <c r="AI50" s="9"/>
      <c r="AT50" s="10"/>
      <c r="AU50" s="9"/>
      <c r="BK50" s="168"/>
    </row>
    <row r="51" spans="17:63" ht="25.5" customHeight="1" x14ac:dyDescent="0.2">
      <c r="Q51" s="9" t="str">
        <f>IF(AJ51&gt;10,AK51,"")</f>
        <v/>
      </c>
      <c r="R51" s="9"/>
      <c r="S51" s="9"/>
      <c r="T51" s="204"/>
      <c r="U51" s="204"/>
      <c r="V51" s="204"/>
      <c r="W51" s="204"/>
      <c r="X51" s="9"/>
      <c r="Y51" s="9"/>
      <c r="Z51" s="9"/>
      <c r="AA51" s="9"/>
      <c r="AB51" s="9"/>
      <c r="AC51" s="9"/>
      <c r="AD51" s="9"/>
      <c r="AE51" s="9"/>
      <c r="AF51" s="9"/>
      <c r="AG51" s="9"/>
      <c r="AH51" s="9"/>
      <c r="AI51" s="9"/>
      <c r="AU51" s="10"/>
      <c r="AV51" s="9"/>
      <c r="BK51" s="168"/>
    </row>
    <row r="52" spans="17:63" ht="25.5" customHeight="1" x14ac:dyDescent="0.2">
      <c r="Q52" s="9" t="str">
        <f>IF(AJ52&gt;10,AK52,"")</f>
        <v/>
      </c>
      <c r="R52" s="9"/>
      <c r="S52" s="9"/>
      <c r="T52" s="204"/>
      <c r="U52" s="204"/>
      <c r="V52" s="204"/>
      <c r="W52" s="204"/>
      <c r="X52" s="9"/>
      <c r="Y52" s="9"/>
      <c r="Z52" s="9"/>
      <c r="AA52" s="9"/>
      <c r="AB52" s="9"/>
      <c r="AC52" s="9"/>
      <c r="AD52" s="9"/>
      <c r="AE52" s="9"/>
      <c r="AF52" s="9"/>
      <c r="AG52" s="9"/>
      <c r="AH52" s="9"/>
      <c r="AI52" s="9"/>
      <c r="AU52" s="10"/>
      <c r="AV52" s="9"/>
      <c r="BK52" s="67"/>
    </row>
    <row r="53" spans="17:63" ht="25.5" customHeight="1" x14ac:dyDescent="0.2">
      <c r="Q53" s="9" t="str">
        <f t="shared" ref="Q53:Q58" si="47">IF(AH53&gt;10,AI53,"")</f>
        <v/>
      </c>
      <c r="R53" s="9"/>
      <c r="S53" s="9"/>
      <c r="T53" s="204"/>
      <c r="U53" s="204"/>
      <c r="V53" s="204"/>
      <c r="W53" s="204"/>
      <c r="X53" s="9"/>
      <c r="Y53" s="9"/>
      <c r="Z53" s="9"/>
      <c r="AA53" s="9"/>
      <c r="AB53" s="9"/>
      <c r="AC53" s="9"/>
      <c r="AD53" s="9"/>
      <c r="AE53" s="9"/>
      <c r="AF53" s="9"/>
      <c r="AG53" s="9"/>
      <c r="AH53" s="9"/>
      <c r="AI53" s="9"/>
      <c r="AS53" s="10"/>
      <c r="BK53" s="67"/>
    </row>
    <row r="54" spans="17:63" ht="25.5" customHeight="1" x14ac:dyDescent="0.2">
      <c r="Q54" s="9" t="str">
        <f t="shared" si="47"/>
        <v/>
      </c>
      <c r="R54" s="9"/>
      <c r="S54" s="9"/>
      <c r="T54" s="204"/>
      <c r="U54" s="204"/>
      <c r="V54" s="204"/>
      <c r="W54" s="204"/>
      <c r="X54" s="9"/>
      <c r="Y54" s="9"/>
      <c r="Z54" s="9"/>
      <c r="AA54" s="9"/>
      <c r="AB54" s="9"/>
      <c r="AC54" s="9"/>
      <c r="AD54" s="9"/>
      <c r="AE54" s="9"/>
      <c r="AF54" s="9"/>
      <c r="AG54" s="9"/>
      <c r="AH54" s="9"/>
      <c r="AI54" s="9"/>
      <c r="AS54" s="10"/>
      <c r="BK54" s="67"/>
    </row>
    <row r="55" spans="17:63" ht="25.5" customHeight="1" x14ac:dyDescent="0.2">
      <c r="Q55" s="9" t="str">
        <f t="shared" si="47"/>
        <v/>
      </c>
      <c r="R55" s="9"/>
      <c r="S55" s="9"/>
      <c r="T55" s="204"/>
      <c r="U55" s="204"/>
      <c r="V55" s="204"/>
      <c r="W55" s="204"/>
      <c r="X55" s="9"/>
      <c r="Y55" s="9"/>
      <c r="Z55" s="9"/>
      <c r="AA55" s="9"/>
      <c r="AB55" s="9"/>
      <c r="AC55" s="9"/>
      <c r="AD55" s="9"/>
      <c r="AE55" s="9"/>
      <c r="AF55" s="9"/>
      <c r="AG55" s="9"/>
      <c r="AH55" s="9"/>
      <c r="AI55" s="9"/>
      <c r="AS55" s="10"/>
      <c r="BI55" s="70"/>
    </row>
    <row r="56" spans="17:63" ht="25.5" customHeight="1" x14ac:dyDescent="0.2">
      <c r="Q56" s="9" t="str">
        <f t="shared" si="47"/>
        <v/>
      </c>
      <c r="R56" s="9"/>
      <c r="S56" s="9"/>
      <c r="T56" s="204"/>
      <c r="U56" s="204"/>
      <c r="V56" s="204"/>
      <c r="W56" s="204"/>
      <c r="X56" s="9"/>
      <c r="Y56" s="9"/>
      <c r="Z56" s="9"/>
      <c r="AA56" s="9"/>
      <c r="AB56" s="9"/>
      <c r="AC56" s="9"/>
      <c r="AD56" s="9"/>
      <c r="AE56" s="9"/>
      <c r="AF56" s="9"/>
      <c r="AG56" s="9"/>
      <c r="AH56" s="9"/>
      <c r="AI56" s="9"/>
      <c r="AS56" s="10"/>
      <c r="BH56" s="70"/>
      <c r="BI56" s="70"/>
      <c r="BJ56" s="5"/>
      <c r="BK56" s="5"/>
    </row>
    <row r="57" spans="17:63" ht="25.5" customHeight="1" x14ac:dyDescent="0.2">
      <c r="Q57" s="9" t="str">
        <f t="shared" si="47"/>
        <v/>
      </c>
      <c r="R57" s="9"/>
      <c r="S57" s="9"/>
      <c r="T57" s="204"/>
      <c r="U57" s="204"/>
      <c r="V57" s="204"/>
      <c r="W57" s="204"/>
      <c r="X57" s="9"/>
      <c r="Y57" s="9"/>
      <c r="Z57" s="9"/>
      <c r="AA57" s="9"/>
      <c r="AB57" s="9"/>
      <c r="AC57" s="9"/>
      <c r="AD57" s="9"/>
      <c r="AE57" s="9"/>
      <c r="AF57" s="9"/>
      <c r="AG57" s="9"/>
      <c r="AH57" s="9"/>
      <c r="AI57" s="9"/>
      <c r="AS57" s="10"/>
      <c r="BF57" s="70"/>
      <c r="BG57" s="70"/>
      <c r="BH57" s="70"/>
      <c r="BI57" s="70"/>
      <c r="BJ57" s="5"/>
      <c r="BK57" s="5"/>
    </row>
    <row r="58" spans="17:63" ht="25.5" customHeight="1" x14ac:dyDescent="0.2">
      <c r="Q58" s="9" t="str">
        <f t="shared" si="47"/>
        <v/>
      </c>
      <c r="R58" s="9"/>
      <c r="S58" s="9"/>
      <c r="T58" s="204"/>
      <c r="U58" s="204"/>
      <c r="V58" s="204"/>
      <c r="W58" s="204"/>
      <c r="X58" s="9"/>
      <c r="Y58" s="9"/>
      <c r="Z58" s="9"/>
      <c r="AA58" s="9"/>
      <c r="AB58" s="9"/>
      <c r="AC58" s="9"/>
      <c r="AD58" s="9"/>
      <c r="AE58" s="9"/>
      <c r="AF58" s="9"/>
      <c r="AG58" s="9"/>
      <c r="AH58" s="9"/>
      <c r="AI58" s="9"/>
      <c r="AS58" s="10"/>
      <c r="BF58" s="70"/>
      <c r="BG58" s="70"/>
      <c r="BH58" s="70"/>
    </row>
    <row r="59" spans="17:63" ht="25.5" customHeight="1" x14ac:dyDescent="0.2"/>
    <row r="60" spans="17:63" ht="25.5" customHeight="1" x14ac:dyDescent="0.2"/>
    <row r="61" spans="17:63" ht="25.5" customHeight="1" x14ac:dyDescent="0.2"/>
    <row r="62" spans="17:63" ht="25.5" customHeight="1" x14ac:dyDescent="0.2"/>
    <row r="63" spans="17:63" ht="25.5" customHeight="1" x14ac:dyDescent="0.2"/>
    <row r="64" spans="17:6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25.5" customHeight="1" x14ac:dyDescent="0.2"/>
    <row r="75" ht="25.5" customHeight="1" x14ac:dyDescent="0.2"/>
    <row r="76" ht="25.5" customHeight="1" x14ac:dyDescent="0.2"/>
    <row r="77" ht="25.5" customHeight="1" x14ac:dyDescent="0.2"/>
    <row r="78" ht="25.5" customHeight="1" x14ac:dyDescent="0.2"/>
    <row r="79" ht="25.5" customHeight="1" x14ac:dyDescent="0.2"/>
  </sheetData>
  <sheetProtection algorithmName="SHA-512" hashValue="aRHnVG1g+0LPegNtidA3ueMC7uMoJXkuTcHdU8ffG+OIVN77egLtSdlpJSlg4ddvUZ8AJSqn5Iqh3V3cA2QrpA==" saltValue="xX97dNZeG92Eb4gMAXcQNw==" spinCount="100000" sheet="1" objects="1" scenarios="1" selectLockedCells="1"/>
  <mergeCells count="65">
    <mergeCell ref="U2:V3"/>
    <mergeCell ref="U11:U13"/>
    <mergeCell ref="V11:V13"/>
    <mergeCell ref="U5:U6"/>
    <mergeCell ref="V5:V6"/>
    <mergeCell ref="U8:V9"/>
    <mergeCell ref="C16:I16"/>
    <mergeCell ref="R24:S24"/>
    <mergeCell ref="K24:L24"/>
    <mergeCell ref="M24:O24"/>
    <mergeCell ref="P24:P25"/>
    <mergeCell ref="C17:E17"/>
    <mergeCell ref="L17:Q18"/>
    <mergeCell ref="L19:Q19"/>
    <mergeCell ref="C15:I15"/>
    <mergeCell ref="B24:B25"/>
    <mergeCell ref="O13:Q13"/>
    <mergeCell ref="K12:M12"/>
    <mergeCell ref="N12:Q12"/>
    <mergeCell ref="Q24:Q25"/>
    <mergeCell ref="B12:I12"/>
    <mergeCell ref="B13:I13"/>
    <mergeCell ref="F24:F25"/>
    <mergeCell ref="K13:M13"/>
    <mergeCell ref="H24:H25"/>
    <mergeCell ref="C24:C25"/>
    <mergeCell ref="C21:S23"/>
    <mergeCell ref="E24:E25"/>
    <mergeCell ref="D24:D25"/>
    <mergeCell ref="G24:G25"/>
    <mergeCell ref="K3:Q3"/>
    <mergeCell ref="K10:M10"/>
    <mergeCell ref="N10:Q10"/>
    <mergeCell ref="O9:Q9"/>
    <mergeCell ref="K8:M8"/>
    <mergeCell ref="E6:I6"/>
    <mergeCell ref="K4:Q5"/>
    <mergeCell ref="K14:L14"/>
    <mergeCell ref="K7:Q7"/>
    <mergeCell ref="O14:Q14"/>
    <mergeCell ref="P11:Q11"/>
    <mergeCell ref="N8:Q8"/>
    <mergeCell ref="K11:O11"/>
    <mergeCell ref="C8:I8"/>
    <mergeCell ref="C9:I9"/>
    <mergeCell ref="C10:I10"/>
    <mergeCell ref="C11:I11"/>
    <mergeCell ref="C14:I14"/>
    <mergeCell ref="BL15:BR15"/>
    <mergeCell ref="AI24:AL24"/>
    <mergeCell ref="BC24:BG24"/>
    <mergeCell ref="U27:U28"/>
    <mergeCell ref="V27:V28"/>
    <mergeCell ref="U16:U19"/>
    <mergeCell ref="V16:V19"/>
    <mergeCell ref="BI25:BK25"/>
    <mergeCell ref="Y24:AB24"/>
    <mergeCell ref="U22:V22"/>
    <mergeCell ref="U26:V26"/>
    <mergeCell ref="AC24:AE24"/>
    <mergeCell ref="K15:P15"/>
    <mergeCell ref="U31:V39"/>
    <mergeCell ref="AE4:AF5"/>
    <mergeCell ref="BD15:BF15"/>
    <mergeCell ref="BH15:BJ15"/>
  </mergeCells>
  <phoneticPr fontId="18" type="noConversion"/>
  <conditionalFormatting sqref="B21:S25 Q26">
    <cfRule type="expression" dxfId="52" priority="439">
      <formula>$Z$13=0</formula>
    </cfRule>
  </conditionalFormatting>
  <conditionalFormatting sqref="M2">
    <cfRule type="expression" dxfId="51" priority="425">
      <formula>BF2=1</formula>
    </cfRule>
  </conditionalFormatting>
  <conditionalFormatting sqref="U31">
    <cfRule type="expression" dxfId="50" priority="324">
      <formula>$BE$48=1</formula>
    </cfRule>
  </conditionalFormatting>
  <conditionalFormatting sqref="Q27:Q39 Q40:S47">
    <cfRule type="expression" dxfId="49" priority="282">
      <formula>$Z$13=0</formula>
    </cfRule>
  </conditionalFormatting>
  <conditionalFormatting sqref="C17:E17">
    <cfRule type="expression" dxfId="48" priority="227">
      <formula>AND($C$26&lt;&gt;"",$C$17="")</formula>
    </cfRule>
  </conditionalFormatting>
  <conditionalFormatting sqref="C8:I8">
    <cfRule type="expression" dxfId="47" priority="224">
      <formula>AND($C$26&lt;&gt;"",$C$8="")</formula>
    </cfRule>
  </conditionalFormatting>
  <conditionalFormatting sqref="C9:I9">
    <cfRule type="expression" dxfId="46" priority="223">
      <formula>AND($C$26&lt;&gt;"",$C$9="")</formula>
    </cfRule>
  </conditionalFormatting>
  <conditionalFormatting sqref="C11:I11">
    <cfRule type="expression" dxfId="45" priority="222">
      <formula>AND($C$26&lt;&gt;"",$C$11="")</formula>
    </cfRule>
  </conditionalFormatting>
  <conditionalFormatting sqref="C14:I14">
    <cfRule type="expression" dxfId="44" priority="221">
      <formula>AND($C$26&lt;&gt;"",$C$14="")</formula>
    </cfRule>
  </conditionalFormatting>
  <conditionalFormatting sqref="C15:I15">
    <cfRule type="expression" dxfId="43" priority="220">
      <formula>AND($C$26&lt;&gt;"",$C$17="Order",C15="")</formula>
    </cfRule>
  </conditionalFormatting>
  <conditionalFormatting sqref="C16:I16">
    <cfRule type="expression" dxfId="42" priority="219">
      <formula>AND($C$26&lt;&gt;"",$C$17="Order",C16="")</formula>
    </cfRule>
  </conditionalFormatting>
  <conditionalFormatting sqref="D26">
    <cfRule type="expression" dxfId="41" priority="197">
      <formula>AND(X26=1,D26="")</formula>
    </cfRule>
    <cfRule type="expression" dxfId="40" priority="198">
      <formula>AND(Y26="N",AB26=1)</formula>
    </cfRule>
  </conditionalFormatting>
  <conditionalFormatting sqref="I26">
    <cfRule type="expression" dxfId="39" priority="195">
      <formula>AND(X26=1,I26="")</formula>
    </cfRule>
  </conditionalFormatting>
  <conditionalFormatting sqref="J26">
    <cfRule type="expression" dxfId="38" priority="194">
      <formula>AND(X26=1,J26="")</formula>
    </cfRule>
  </conditionalFormatting>
  <conditionalFormatting sqref="K26">
    <cfRule type="expression" dxfId="37" priority="193">
      <formula>AND(X26=1,K26="")</formula>
    </cfRule>
  </conditionalFormatting>
  <conditionalFormatting sqref="L26">
    <cfRule type="expression" dxfId="36" priority="192">
      <formula>AND(X26=1,L26="")</formula>
    </cfRule>
  </conditionalFormatting>
  <conditionalFormatting sqref="C26:D26 I26:L26 F26:G26">
    <cfRule type="expression" dxfId="35" priority="191">
      <formula>$Z$13=0</formula>
    </cfRule>
  </conditionalFormatting>
  <conditionalFormatting sqref="G26">
    <cfRule type="expression" dxfId="34" priority="199">
      <formula>AND(X26=1,G26="")</formula>
    </cfRule>
    <cfRule type="expression" dxfId="33" priority="200">
      <formula>AG26=0</formula>
    </cfRule>
  </conditionalFormatting>
  <conditionalFormatting sqref="F26">
    <cfRule type="expression" dxfId="32" priority="201">
      <formula>AK26+AL26&gt;0</formula>
    </cfRule>
    <cfRule type="expression" dxfId="31" priority="202">
      <formula>AND(X26=1,F26="")</formula>
    </cfRule>
  </conditionalFormatting>
  <conditionalFormatting sqref="M26">
    <cfRule type="expression" dxfId="30" priority="190">
      <formula>AND(X26=1,M26="")</formula>
    </cfRule>
  </conditionalFormatting>
  <conditionalFormatting sqref="N26">
    <cfRule type="expression" dxfId="29" priority="189">
      <formula>AND(X26=1,N26="")</formula>
    </cfRule>
  </conditionalFormatting>
  <conditionalFormatting sqref="O26">
    <cfRule type="expression" dxfId="28" priority="188">
      <formula>AND(X26=1,O26="")</formula>
    </cfRule>
  </conditionalFormatting>
  <conditionalFormatting sqref="P26">
    <cfRule type="expression" dxfId="27" priority="187">
      <formula>AND(X26=1,P26="")</formula>
    </cfRule>
  </conditionalFormatting>
  <conditionalFormatting sqref="B26">
    <cfRule type="expression" dxfId="26" priority="182">
      <formula>AND(X26=1,B26="")</formula>
    </cfRule>
  </conditionalFormatting>
  <conditionalFormatting sqref="H26">
    <cfRule type="expression" dxfId="25" priority="161">
      <formula>AND(X26=1,H26="")</formula>
    </cfRule>
  </conditionalFormatting>
  <conditionalFormatting sqref="H26">
    <cfRule type="expression" dxfId="24" priority="160">
      <formula>$Z$13=0</formula>
    </cfRule>
  </conditionalFormatting>
  <conditionalFormatting sqref="E26">
    <cfRule type="expression" dxfId="23" priority="157">
      <formula>$Z$13=0</formula>
    </cfRule>
  </conditionalFormatting>
  <conditionalFormatting sqref="E26">
    <cfRule type="expression" dxfId="22" priority="158">
      <formula>AND(X26=1,E26="")</formula>
    </cfRule>
    <cfRule type="expression" dxfId="21" priority="159">
      <formula>AE26=2</formula>
    </cfRule>
  </conditionalFormatting>
  <conditionalFormatting sqref="D27:D47">
    <cfRule type="expression" dxfId="20" priority="16">
      <formula>AND(X27=1,D27="")</formula>
    </cfRule>
    <cfRule type="expression" dxfId="19" priority="17">
      <formula>AND(Y27="N",AB27=1)</formula>
    </cfRule>
  </conditionalFormatting>
  <conditionalFormatting sqref="I27:I47">
    <cfRule type="expression" dxfId="18" priority="15">
      <formula>AND(X27=1,I27="")</formula>
    </cfRule>
  </conditionalFormatting>
  <conditionalFormatting sqref="J27:J47">
    <cfRule type="expression" dxfId="17" priority="14">
      <formula>AND(X27=1,J27="")</formula>
    </cfRule>
  </conditionalFormatting>
  <conditionalFormatting sqref="K27:K47">
    <cfRule type="expression" dxfId="16" priority="13">
      <formula>AND(X27=1,K27="")</formula>
    </cfRule>
  </conditionalFormatting>
  <conditionalFormatting sqref="L27:L47">
    <cfRule type="expression" dxfId="15" priority="12">
      <formula>AND(X27=1,L27="")</formula>
    </cfRule>
  </conditionalFormatting>
  <conditionalFormatting sqref="C27:D47 I27:L47 F27:G47">
    <cfRule type="expression" dxfId="14" priority="11">
      <formula>$Z$13=0</formula>
    </cfRule>
  </conditionalFormatting>
  <conditionalFormatting sqref="G27:G47">
    <cfRule type="expression" dxfId="13" priority="18">
      <formula>AND(X27=1,G27="")</formula>
    </cfRule>
    <cfRule type="expression" dxfId="12" priority="19">
      <formula>AG27=0</formula>
    </cfRule>
  </conditionalFormatting>
  <conditionalFormatting sqref="F27:F47">
    <cfRule type="expression" dxfId="11" priority="20">
      <formula>AK27+AL27&gt;0</formula>
    </cfRule>
    <cfRule type="expression" dxfId="10" priority="21">
      <formula>AND(X27=1,F27="")</formula>
    </cfRule>
  </conditionalFormatting>
  <conditionalFormatting sqref="M27:M47">
    <cfRule type="expression" dxfId="9" priority="10">
      <formula>AND(X27=1,M27="")</formula>
    </cfRule>
  </conditionalFormatting>
  <conditionalFormatting sqref="N27:N47">
    <cfRule type="expression" dxfId="8" priority="9">
      <formula>AND(X27=1,N27="")</formula>
    </cfRule>
  </conditionalFormatting>
  <conditionalFormatting sqref="O27:O47">
    <cfRule type="expression" dxfId="7" priority="8">
      <formula>AND(X27=1,O27="")</formula>
    </cfRule>
  </conditionalFormatting>
  <conditionalFormatting sqref="P27:P47">
    <cfRule type="expression" dxfId="6" priority="7">
      <formula>AND(X27=1,P27="")</formula>
    </cfRule>
  </conditionalFormatting>
  <conditionalFormatting sqref="B27:B47">
    <cfRule type="expression" dxfId="5" priority="6">
      <formula>AND(X27=1,B27="")</formula>
    </cfRule>
  </conditionalFormatting>
  <conditionalFormatting sqref="H27:H47">
    <cfRule type="expression" dxfId="4" priority="5">
      <formula>AND(X27=1,H27="")</formula>
    </cfRule>
  </conditionalFormatting>
  <conditionalFormatting sqref="H27:H47">
    <cfRule type="expression" dxfId="3" priority="4">
      <formula>$Z$13=0</formula>
    </cfRule>
  </conditionalFormatting>
  <conditionalFormatting sqref="E27:E47">
    <cfRule type="expression" dxfId="2" priority="1">
      <formula>$Z$13=0</formula>
    </cfRule>
  </conditionalFormatting>
  <conditionalFormatting sqref="E27:E47">
    <cfRule type="expression" dxfId="1" priority="2">
      <formula>AND(X27=1,E27="")</formula>
    </cfRule>
    <cfRule type="expression" dxfId="0" priority="3">
      <formula>AE27=2</formula>
    </cfRule>
  </conditionalFormatting>
  <dataValidations xWindow="690" yWindow="890" count="13">
    <dataValidation type="whole" allowBlank="1" showInputMessage="1" showErrorMessage="1" sqref="M26:P47">
      <formula1>0</formula1>
      <formula2>3000</formula2>
    </dataValidation>
    <dataValidation type="list" allowBlank="1" showInputMessage="1" showErrorMessage="1" sqref="D26:D47">
      <formula1>$Y26:$Z26</formula1>
    </dataValidation>
    <dataValidation type="list" allowBlank="1" showInputMessage="1" showErrorMessage="1" sqref="K6:M6 O6:Q6">
      <formula1>$Y$8:$Y$12</formula1>
    </dataValidation>
    <dataValidation type="list" allowBlank="1" showInputMessage="1" showErrorMessage="1" sqref="K4:Q5">
      <formula1>$Y$7:$Y$11</formula1>
    </dataValidation>
    <dataValidation type="list" allowBlank="1" showErrorMessage="1" errorTitle="B or K" error="Please enter B for 'Bathroom' or K for 'Kitchen'." prompt="Please select Y for 'yes' or blank for 'no'." sqref="C26:C47">
      <formula1>$AR$7:$AR$8</formula1>
    </dataValidation>
    <dataValidation type="list" allowBlank="1" showInputMessage="1" showErrorMessage="1" sqref="H26:H47">
      <formula1>$AT$7:$AT$8</formula1>
    </dataValidation>
    <dataValidation type="list" allowBlank="1" showInputMessage="1" showErrorMessage="1" sqref="F26:F47">
      <formula1>$AU$7:$AU$8</formula1>
    </dataValidation>
    <dataValidation type="list" allowBlank="1" showInputMessage="1" showErrorMessage="1" sqref="I26:I47">
      <formula1>$AV$7:$AV$8</formula1>
    </dataValidation>
    <dataValidation type="list" allowBlank="1" showInputMessage="1" showErrorMessage="1" sqref="J26:J47">
      <formula1>$AW$7:$AW$8</formula1>
    </dataValidation>
    <dataValidation type="list" allowBlank="1" showInputMessage="1" showErrorMessage="1" sqref="G26:G47">
      <formula1>$AP$8:$AP$9</formula1>
    </dataValidation>
    <dataValidation type="list" allowBlank="1" showInputMessage="1" showErrorMessage="1" sqref="E26:E47">
      <formula1>$AK$8:$AK$9</formula1>
    </dataValidation>
    <dataValidation type="list" allowBlank="1" showInputMessage="1" showErrorMessage="1" promptTitle="Other" prompt="If other, please enter the RAL code at the end of this row" sqref="K26:L47">
      <formula1>$BM$27:$BM$38</formula1>
    </dataValidation>
    <dataValidation type="list" allowBlank="1" showInputMessage="1" showErrorMessage="1" sqref="C17:E17">
      <formula1>$Y$17:$Y$19</formula1>
    </dataValidation>
  </dataValidations>
  <hyperlinks>
    <hyperlink ref="E6" r:id="rId1"/>
    <hyperlink ref="L19" r:id="rId2"/>
  </hyperlinks>
  <pageMargins left="0.23622047244094491" right="0.23622047244094491" top="7.874015748031496E-2" bottom="0.74803149606299213" header="0.31496062992125984" footer="0.31496062992125984"/>
  <pageSetup paperSize="9" scale="74" orientation="portrait" r:id="rId3"/>
  <headerFooter alignWithMargins="0">
    <oddFooter xml:space="preserve">&amp;LTel: + 44 (0) 1206 713800   Web: www.titon.com
894 The Cresent, Colchester Business Park, Colchester, Essex, CO4 9YQ&amp;RBM1356 </oddFooter>
  </headerFooter>
  <colBreaks count="2" manualBreakCount="2">
    <brk id="22" max="1048575" man="1"/>
    <brk id="23" max="1048575" man="1"/>
  </col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Y62"/>
  <sheetViews>
    <sheetView showGridLines="0" showRowColHeaders="0" view="pageBreakPreview" zoomScale="150" zoomScaleNormal="100" zoomScaleSheetLayoutView="100" workbookViewId="0">
      <selection activeCell="C31" sqref="C31"/>
    </sheetView>
  </sheetViews>
  <sheetFormatPr defaultColWidth="9.109375" defaultRowHeight="13.2" x14ac:dyDescent="0.25"/>
  <cols>
    <col min="1" max="1" width="4.33203125" style="68" customWidth="1"/>
    <col min="2" max="2" width="2" style="20" customWidth="1"/>
    <col min="3" max="3" width="3.5546875" style="20" customWidth="1"/>
    <col min="4" max="4" width="1.88671875" style="20" customWidth="1"/>
    <col min="5" max="5" width="13.33203125" style="20" customWidth="1"/>
    <col min="6" max="6" width="9.109375" style="20"/>
    <col min="7" max="7" width="6.6640625" style="20" customWidth="1"/>
    <col min="8" max="8" width="6" style="20" customWidth="1"/>
    <col min="9" max="9" width="14.5546875" style="20" customWidth="1"/>
    <col min="10" max="10" width="2.109375" style="20" customWidth="1"/>
    <col min="11" max="11" width="17.109375" style="20" customWidth="1"/>
    <col min="12" max="12" width="13.33203125" style="20" customWidth="1"/>
    <col min="13" max="13" width="5.88671875" style="20" customWidth="1"/>
    <col min="14" max="14" width="4.109375" style="20" customWidth="1"/>
    <col min="15" max="15" width="6.33203125" style="20" customWidth="1"/>
    <col min="16" max="16384" width="9.109375" style="20"/>
  </cols>
  <sheetData>
    <row r="1" spans="2:25" ht="8.1" customHeight="1" x14ac:dyDescent="0.25"/>
    <row r="2" spans="2:25" ht="54" customHeight="1" x14ac:dyDescent="0.25">
      <c r="B2" s="317"/>
      <c r="C2" s="318"/>
      <c r="D2" s="318"/>
      <c r="E2" s="318"/>
      <c r="F2" s="318"/>
      <c r="G2" s="318"/>
      <c r="H2" s="318"/>
      <c r="I2" s="318"/>
      <c r="J2" s="21"/>
      <c r="K2" s="319" t="s">
        <v>173</v>
      </c>
      <c r="L2" s="320"/>
      <c r="M2" s="320"/>
    </row>
    <row r="3" spans="2:25" ht="16.5" customHeight="1" x14ac:dyDescent="0.25">
      <c r="B3" s="321" t="s">
        <v>264</v>
      </c>
      <c r="C3" s="322"/>
      <c r="D3" s="322"/>
      <c r="E3" s="322"/>
      <c r="F3" s="322"/>
      <c r="G3" s="322"/>
      <c r="H3" s="322"/>
      <c r="I3" s="322"/>
      <c r="J3" s="322"/>
      <c r="K3" s="24"/>
      <c r="L3" s="21"/>
      <c r="M3" s="21"/>
    </row>
    <row r="4" spans="2:25" ht="19.5" customHeight="1" x14ac:dyDescent="0.25">
      <c r="B4" s="322"/>
      <c r="C4" s="322"/>
      <c r="D4" s="322"/>
      <c r="E4" s="322"/>
      <c r="F4" s="322"/>
      <c r="G4" s="322"/>
      <c r="H4" s="322"/>
      <c r="I4" s="322"/>
      <c r="J4" s="322"/>
      <c r="K4" s="22"/>
      <c r="L4" s="21"/>
      <c r="M4" s="21"/>
    </row>
    <row r="5" spans="2:25" ht="13.5" customHeight="1" x14ac:dyDescent="0.25">
      <c r="B5" s="23" t="s">
        <v>71</v>
      </c>
      <c r="D5" s="24"/>
      <c r="E5" s="24"/>
      <c r="F5" s="24"/>
      <c r="G5" s="25"/>
      <c r="H5" s="21"/>
      <c r="I5" s="21"/>
      <c r="J5" s="21"/>
      <c r="K5" s="323" t="s">
        <v>72</v>
      </c>
      <c r="L5" s="324"/>
      <c r="M5" s="325"/>
    </row>
    <row r="6" spans="2:25" ht="24.75" customHeight="1" x14ac:dyDescent="0.25">
      <c r="B6" s="26" t="s">
        <v>73</v>
      </c>
      <c r="C6" s="312" t="s">
        <v>74</v>
      </c>
      <c r="D6" s="312"/>
      <c r="E6" s="312"/>
      <c r="F6" s="312"/>
      <c r="G6" s="312"/>
      <c r="H6" s="312"/>
      <c r="I6" s="313"/>
      <c r="J6" s="27"/>
      <c r="K6" s="326"/>
      <c r="L6" s="324"/>
      <c r="M6" s="325"/>
      <c r="O6" s="310"/>
      <c r="P6" s="311"/>
      <c r="Q6" s="311"/>
      <c r="R6" s="311"/>
      <c r="S6" s="311"/>
      <c r="T6" s="311"/>
      <c r="U6" s="311"/>
    </row>
    <row r="7" spans="2:25" ht="12.9" customHeight="1" x14ac:dyDescent="0.25">
      <c r="B7" s="28" t="s">
        <v>75</v>
      </c>
      <c r="C7" s="312" t="s">
        <v>76</v>
      </c>
      <c r="D7" s="312"/>
      <c r="E7" s="312"/>
      <c r="F7" s="312"/>
      <c r="G7" s="312"/>
      <c r="H7" s="312"/>
      <c r="I7" s="313"/>
      <c r="J7" s="27"/>
      <c r="K7" s="326"/>
      <c r="L7" s="324"/>
      <c r="M7" s="325"/>
      <c r="O7" s="311"/>
      <c r="P7" s="311"/>
      <c r="Q7" s="311"/>
      <c r="R7" s="311"/>
      <c r="S7" s="311"/>
      <c r="T7" s="311"/>
      <c r="U7" s="311"/>
    </row>
    <row r="8" spans="2:25" ht="12.75" customHeight="1" x14ac:dyDescent="0.25">
      <c r="C8" s="312"/>
      <c r="D8" s="312"/>
      <c r="E8" s="312"/>
      <c r="F8" s="312"/>
      <c r="G8" s="312"/>
      <c r="H8" s="312"/>
      <c r="I8" s="313"/>
      <c r="J8" s="27"/>
      <c r="K8" s="326"/>
      <c r="L8" s="324"/>
      <c r="M8" s="325"/>
      <c r="O8" s="311"/>
      <c r="P8" s="311"/>
      <c r="Q8" s="311"/>
      <c r="R8" s="311"/>
      <c r="S8" s="311"/>
      <c r="T8" s="311"/>
      <c r="U8" s="311"/>
    </row>
    <row r="9" spans="2:25" ht="12.9" customHeight="1" x14ac:dyDescent="0.25">
      <c r="B9" s="28" t="s">
        <v>77</v>
      </c>
      <c r="C9" s="312" t="s">
        <v>78</v>
      </c>
      <c r="D9" s="314"/>
      <c r="E9" s="314"/>
      <c r="F9" s="314"/>
      <c r="G9" s="314"/>
      <c r="H9" s="314"/>
      <c r="I9" s="314"/>
      <c r="J9" s="29"/>
      <c r="K9" s="315" t="s">
        <v>79</v>
      </c>
      <c r="L9" s="298"/>
      <c r="M9" s="299"/>
      <c r="O9" s="311"/>
      <c r="P9" s="311"/>
      <c r="Q9" s="311"/>
      <c r="R9" s="311"/>
      <c r="S9" s="311"/>
      <c r="T9" s="311"/>
      <c r="U9" s="311"/>
    </row>
    <row r="10" spans="2:25" ht="12.9" customHeight="1" x14ac:dyDescent="0.25">
      <c r="B10" s="28" t="s">
        <v>80</v>
      </c>
      <c r="C10" s="28" t="s">
        <v>81</v>
      </c>
      <c r="D10" s="21"/>
      <c r="E10" s="21"/>
      <c r="F10" s="21"/>
      <c r="G10" s="21"/>
      <c r="H10" s="21"/>
      <c r="I10" s="21"/>
      <c r="J10" s="29"/>
      <c r="K10" s="300"/>
      <c r="L10" s="298"/>
      <c r="M10" s="299"/>
      <c r="O10" s="311"/>
      <c r="P10" s="311"/>
      <c r="Q10" s="311"/>
      <c r="R10" s="311"/>
      <c r="S10" s="311"/>
      <c r="T10" s="311"/>
      <c r="U10" s="311"/>
    </row>
    <row r="11" spans="2:25" ht="12.9" customHeight="1" x14ac:dyDescent="0.25">
      <c r="B11" s="28" t="s">
        <v>82</v>
      </c>
      <c r="C11" s="312" t="s">
        <v>83</v>
      </c>
      <c r="D11" s="316"/>
      <c r="E11" s="316"/>
      <c r="F11" s="316"/>
      <c r="G11" s="316"/>
      <c r="H11" s="316"/>
      <c r="I11" s="316"/>
      <c r="K11" s="297" t="s">
        <v>84</v>
      </c>
      <c r="L11" s="298"/>
      <c r="M11" s="299"/>
      <c r="O11" s="311"/>
      <c r="P11" s="311"/>
      <c r="Q11" s="311"/>
      <c r="R11" s="311"/>
      <c r="S11" s="311"/>
      <c r="T11" s="311"/>
      <c r="U11" s="311"/>
    </row>
    <row r="12" spans="2:25" ht="12.9" customHeight="1" x14ac:dyDescent="0.25">
      <c r="C12" s="316"/>
      <c r="D12" s="316"/>
      <c r="E12" s="316"/>
      <c r="F12" s="316"/>
      <c r="G12" s="316"/>
      <c r="H12" s="316"/>
      <c r="I12" s="316"/>
      <c r="J12" s="30"/>
      <c r="K12" s="300"/>
      <c r="L12" s="298"/>
      <c r="M12" s="299"/>
      <c r="O12" s="311"/>
      <c r="P12" s="311"/>
      <c r="Q12" s="311"/>
      <c r="R12" s="311"/>
      <c r="S12" s="311"/>
      <c r="T12" s="311"/>
      <c r="U12" s="311"/>
    </row>
    <row r="13" spans="2:25" ht="14.1" customHeight="1" x14ac:dyDescent="0.25">
      <c r="J13" s="30"/>
      <c r="K13" s="301" t="s">
        <v>85</v>
      </c>
      <c r="L13" s="298"/>
      <c r="M13" s="299"/>
      <c r="O13" s="311"/>
      <c r="P13" s="311"/>
      <c r="Q13" s="311"/>
      <c r="R13" s="311"/>
      <c r="S13" s="311"/>
      <c r="T13" s="311"/>
      <c r="U13" s="311"/>
    </row>
    <row r="14" spans="2:25" s="31" customFormat="1" ht="14.1" customHeight="1" x14ac:dyDescent="0.2">
      <c r="K14" s="300"/>
      <c r="L14" s="298"/>
      <c r="M14" s="299"/>
      <c r="O14" s="32"/>
      <c r="P14" s="32"/>
      <c r="Q14" s="32"/>
      <c r="R14" s="33"/>
      <c r="S14" s="33"/>
      <c r="T14" s="33"/>
    </row>
    <row r="15" spans="2:25" ht="14.1" customHeight="1" x14ac:dyDescent="0.25">
      <c r="C15" s="34"/>
      <c r="D15" s="34"/>
      <c r="E15" s="34"/>
      <c r="F15" s="34"/>
      <c r="G15" s="34"/>
      <c r="H15" s="34"/>
      <c r="I15" s="34"/>
      <c r="J15" s="34"/>
      <c r="K15" s="297" t="s">
        <v>86</v>
      </c>
      <c r="L15" s="298"/>
      <c r="M15" s="299"/>
      <c r="O15" s="35"/>
      <c r="P15" s="36"/>
      <c r="Q15" s="36"/>
      <c r="R15" s="36"/>
      <c r="S15" s="36"/>
      <c r="T15" s="36"/>
      <c r="U15" s="36"/>
      <c r="V15" s="36"/>
      <c r="W15" s="36"/>
      <c r="X15" s="36"/>
      <c r="Y15" s="36"/>
    </row>
    <row r="16" spans="2:25" ht="14.1" customHeight="1" x14ac:dyDescent="0.25">
      <c r="C16" s="21"/>
      <c r="D16" s="21"/>
      <c r="E16" s="21"/>
      <c r="F16" s="21"/>
      <c r="G16" s="21"/>
      <c r="H16" s="21"/>
      <c r="I16" s="21"/>
      <c r="J16" s="21"/>
      <c r="K16" s="300"/>
      <c r="L16" s="298"/>
      <c r="M16" s="299"/>
      <c r="O16" s="32"/>
      <c r="P16" s="32"/>
      <c r="Q16" s="32"/>
      <c r="R16" s="32"/>
      <c r="S16" s="32"/>
      <c r="T16" s="32"/>
    </row>
    <row r="17" spans="2:20" ht="14.1" customHeight="1" x14ac:dyDescent="0.25">
      <c r="C17" s="21"/>
      <c r="D17" s="21"/>
      <c r="E17" s="21"/>
      <c r="F17" s="21"/>
      <c r="G17" s="21"/>
      <c r="H17" s="21"/>
      <c r="I17" s="21"/>
      <c r="J17" s="21"/>
      <c r="K17" s="302" t="s">
        <v>87</v>
      </c>
      <c r="L17" s="303"/>
      <c r="M17" s="304"/>
      <c r="O17" s="32"/>
      <c r="P17" s="32"/>
      <c r="Q17" s="32"/>
      <c r="R17" s="32"/>
      <c r="S17" s="32"/>
      <c r="T17" s="32"/>
    </row>
    <row r="18" spans="2:20" ht="14.1" customHeight="1" x14ac:dyDescent="0.25">
      <c r="C18" s="21"/>
      <c r="D18" s="21"/>
      <c r="E18" s="21"/>
      <c r="F18" s="21"/>
      <c r="G18" s="21"/>
      <c r="H18" s="21"/>
      <c r="I18" s="21"/>
      <c r="J18" s="21"/>
      <c r="K18" s="305"/>
      <c r="L18" s="303"/>
      <c r="M18" s="304"/>
      <c r="O18" s="32"/>
      <c r="P18" s="32"/>
      <c r="Q18" s="32"/>
      <c r="R18" s="32"/>
      <c r="S18" s="32"/>
      <c r="T18" s="32"/>
    </row>
    <row r="19" spans="2:20" x14ac:dyDescent="0.25">
      <c r="C19" s="21"/>
      <c r="D19" s="21"/>
      <c r="E19" s="21"/>
      <c r="F19" s="21"/>
      <c r="G19" s="21"/>
      <c r="H19" s="21"/>
      <c r="I19" s="21"/>
      <c r="J19" s="21"/>
      <c r="K19" s="297" t="s">
        <v>88</v>
      </c>
      <c r="L19" s="298"/>
      <c r="M19" s="299"/>
      <c r="O19" s="37"/>
      <c r="P19" s="32"/>
      <c r="Q19" s="32"/>
      <c r="R19" s="32"/>
      <c r="S19" s="32"/>
      <c r="T19" s="32"/>
    </row>
    <row r="20" spans="2:20" x14ac:dyDescent="0.25">
      <c r="C20" s="21"/>
      <c r="D20" s="21"/>
      <c r="E20" s="21"/>
      <c r="F20" s="21"/>
      <c r="G20" s="21"/>
      <c r="H20" s="21"/>
      <c r="I20" s="21"/>
      <c r="J20" s="21"/>
      <c r="K20" s="300"/>
      <c r="L20" s="298"/>
      <c r="M20" s="299"/>
      <c r="O20" s="37"/>
      <c r="P20" s="32"/>
      <c r="Q20" s="32"/>
      <c r="R20" s="32"/>
      <c r="S20" s="32"/>
      <c r="T20" s="32"/>
    </row>
    <row r="21" spans="2:20" x14ac:dyDescent="0.25">
      <c r="C21" s="21"/>
      <c r="D21" s="21"/>
      <c r="E21" s="21"/>
      <c r="F21" s="21"/>
      <c r="G21" s="21"/>
      <c r="H21" s="21"/>
      <c r="I21" s="21"/>
      <c r="J21" s="21"/>
      <c r="K21" s="300"/>
      <c r="L21" s="298"/>
      <c r="M21" s="299"/>
      <c r="O21" s="38"/>
      <c r="P21" s="32"/>
      <c r="Q21" s="32"/>
      <c r="R21" s="32"/>
      <c r="S21" s="32"/>
      <c r="T21" s="32"/>
    </row>
    <row r="22" spans="2:20" ht="15" customHeight="1" x14ac:dyDescent="0.25">
      <c r="C22" s="21"/>
      <c r="D22" s="21"/>
      <c r="E22" s="21"/>
      <c r="F22" s="21"/>
      <c r="G22" s="21"/>
      <c r="H22" s="21"/>
      <c r="I22" s="21"/>
      <c r="J22" s="21"/>
      <c r="K22" s="300"/>
      <c r="L22" s="298"/>
      <c r="M22" s="299"/>
      <c r="O22" s="39"/>
      <c r="P22" s="32"/>
      <c r="Q22" s="32"/>
      <c r="R22" s="32"/>
      <c r="S22" s="32"/>
      <c r="T22" s="32"/>
    </row>
    <row r="23" spans="2:20" x14ac:dyDescent="0.25">
      <c r="C23" s="21"/>
      <c r="D23" s="21"/>
      <c r="E23" s="21"/>
      <c r="F23" s="21"/>
      <c r="G23" s="21"/>
      <c r="H23" s="21"/>
      <c r="I23" s="21"/>
      <c r="J23" s="21"/>
      <c r="K23" s="306"/>
      <c r="L23" s="307"/>
      <c r="M23" s="308"/>
      <c r="O23" s="40"/>
      <c r="P23" s="40"/>
      <c r="Q23" s="40"/>
      <c r="R23" s="32"/>
      <c r="S23" s="32"/>
      <c r="T23" s="32"/>
    </row>
    <row r="24" spans="2:20" x14ac:dyDescent="0.25">
      <c r="C24" s="21"/>
      <c r="D24" s="21"/>
      <c r="E24" s="21"/>
      <c r="F24" s="21"/>
      <c r="G24" s="21"/>
      <c r="H24" s="21"/>
      <c r="I24" s="21"/>
      <c r="J24" s="21"/>
      <c r="K24" s="21"/>
      <c r="L24" s="21"/>
      <c r="M24" s="21"/>
      <c r="O24" s="39"/>
      <c r="P24" s="32"/>
      <c r="Q24" s="32"/>
      <c r="R24" s="32"/>
      <c r="S24" s="32"/>
      <c r="T24" s="32"/>
    </row>
    <row r="25" spans="2:20" x14ac:dyDescent="0.25">
      <c r="C25" s="21"/>
      <c r="D25" s="21"/>
      <c r="E25" s="21"/>
      <c r="F25" s="21"/>
      <c r="G25" s="21"/>
      <c r="H25" s="21"/>
      <c r="I25" s="21"/>
      <c r="J25" s="21"/>
      <c r="K25" s="21"/>
      <c r="L25" s="21"/>
      <c r="M25" s="21"/>
      <c r="O25" s="39"/>
      <c r="P25" s="32"/>
      <c r="Q25" s="32"/>
      <c r="R25" s="32"/>
      <c r="S25" s="32"/>
      <c r="T25" s="32"/>
    </row>
    <row r="26" spans="2:20" ht="36.75" customHeight="1" x14ac:dyDescent="0.25">
      <c r="C26" s="21"/>
      <c r="D26" s="21"/>
      <c r="E26" s="21"/>
      <c r="F26" s="21"/>
      <c r="G26" s="21"/>
      <c r="H26" s="21"/>
      <c r="I26" s="21"/>
      <c r="J26" s="21"/>
      <c r="K26" s="21"/>
      <c r="L26" s="21"/>
      <c r="M26" s="21"/>
      <c r="O26" s="41"/>
      <c r="P26" s="41"/>
      <c r="Q26" s="41"/>
      <c r="R26" s="32"/>
      <c r="S26" s="32"/>
      <c r="T26" s="32"/>
    </row>
    <row r="27" spans="2:20" ht="73.5" customHeight="1" x14ac:dyDescent="0.25">
      <c r="C27" s="21"/>
      <c r="D27" s="21"/>
      <c r="E27" s="21"/>
      <c r="F27" s="21"/>
      <c r="G27" s="21"/>
      <c r="H27" s="21"/>
      <c r="I27" s="21"/>
      <c r="J27" s="21"/>
      <c r="O27" s="39"/>
      <c r="P27" s="32"/>
      <c r="Q27" s="32"/>
      <c r="R27" s="32"/>
      <c r="S27" s="32"/>
      <c r="T27" s="32"/>
    </row>
    <row r="28" spans="2:20" ht="43.5" customHeight="1" x14ac:dyDescent="0.25">
      <c r="C28" s="21"/>
      <c r="D28" s="21"/>
      <c r="E28" s="21"/>
      <c r="F28" s="21"/>
      <c r="G28" s="21"/>
      <c r="H28" s="21"/>
      <c r="I28" s="21"/>
      <c r="J28" s="21"/>
      <c r="L28" s="192"/>
      <c r="M28" s="192"/>
      <c r="O28" s="39"/>
      <c r="P28" s="32"/>
      <c r="Q28" s="32"/>
      <c r="R28" s="32"/>
      <c r="S28" s="32"/>
      <c r="T28" s="32"/>
    </row>
    <row r="29" spans="2:20" ht="12.75" hidden="1" customHeight="1" x14ac:dyDescent="0.25">
      <c r="C29" s="42"/>
      <c r="D29" s="42"/>
      <c r="E29" s="42"/>
      <c r="F29" s="42"/>
      <c r="G29" s="42"/>
      <c r="H29" s="42"/>
      <c r="I29" s="42"/>
      <c r="J29" s="42"/>
      <c r="K29" s="191"/>
      <c r="L29" s="191"/>
      <c r="M29" s="191"/>
      <c r="O29" s="39"/>
      <c r="P29" s="32"/>
      <c r="Q29" s="32"/>
      <c r="R29" s="32"/>
      <c r="S29" s="32"/>
      <c r="T29" s="32"/>
    </row>
    <row r="30" spans="2:20" ht="9.75" customHeight="1" x14ac:dyDescent="0.25">
      <c r="C30" s="42"/>
      <c r="D30" s="42"/>
      <c r="E30" s="42"/>
      <c r="F30" s="42"/>
      <c r="G30" s="42"/>
      <c r="H30" s="42"/>
      <c r="I30" s="42"/>
      <c r="J30" s="42"/>
      <c r="K30" s="309"/>
      <c r="L30" s="309"/>
      <c r="M30" s="309"/>
      <c r="O30" s="39"/>
      <c r="P30" s="32"/>
      <c r="Q30" s="32"/>
      <c r="R30" s="32"/>
      <c r="S30" s="32"/>
      <c r="T30" s="32"/>
    </row>
    <row r="31" spans="2:20" ht="13.2" customHeight="1" x14ac:dyDescent="0.25">
      <c r="B31" s="43"/>
      <c r="C31" s="194"/>
      <c r="D31" s="193"/>
      <c r="E31" s="193"/>
      <c r="F31" s="193"/>
      <c r="G31" s="193"/>
      <c r="H31" s="193"/>
      <c r="I31" s="193"/>
      <c r="J31" s="193"/>
      <c r="K31" s="309"/>
      <c r="L31" s="309"/>
      <c r="M31" s="309"/>
      <c r="O31" s="39"/>
      <c r="P31" s="41"/>
      <c r="Q31" s="41"/>
      <c r="R31" s="32"/>
      <c r="S31" s="32"/>
      <c r="T31" s="32"/>
    </row>
    <row r="32" spans="2:20" s="44" customFormat="1" ht="5.25" customHeight="1" x14ac:dyDescent="0.25">
      <c r="B32" s="21"/>
      <c r="C32" s="294"/>
      <c r="D32" s="295"/>
      <c r="E32" s="295"/>
      <c r="F32" s="295"/>
      <c r="G32" s="295"/>
      <c r="H32" s="295"/>
      <c r="I32" s="295"/>
      <c r="J32" s="295"/>
      <c r="K32" s="295"/>
      <c r="L32" s="295"/>
      <c r="M32" s="295"/>
      <c r="O32" s="45"/>
      <c r="P32" s="46"/>
      <c r="Q32" s="46"/>
      <c r="R32" s="47"/>
      <c r="S32" s="47"/>
      <c r="T32" s="47"/>
    </row>
    <row r="33" spans="2:20" ht="12.6" customHeight="1" x14ac:dyDescent="0.25">
      <c r="B33" s="21"/>
      <c r="C33" s="21"/>
      <c r="D33" s="21"/>
      <c r="E33" s="21"/>
      <c r="F33" s="21"/>
      <c r="G33" s="21"/>
      <c r="H33" s="21"/>
      <c r="I33" s="21"/>
      <c r="J33" s="21"/>
      <c r="K33" s="21"/>
      <c r="L33" s="21"/>
      <c r="M33" s="21"/>
      <c r="O33" s="39"/>
      <c r="P33" s="32"/>
      <c r="Q33" s="32"/>
      <c r="R33" s="32"/>
      <c r="S33" s="32"/>
      <c r="T33" s="32"/>
    </row>
    <row r="34" spans="2:20" ht="12.6" customHeight="1" x14ac:dyDescent="0.25">
      <c r="B34" s="21"/>
      <c r="C34" s="21"/>
      <c r="D34" s="21"/>
      <c r="E34" s="21"/>
      <c r="F34" s="21"/>
      <c r="G34" s="21"/>
      <c r="H34" s="21"/>
      <c r="I34" s="21"/>
      <c r="J34" s="21"/>
      <c r="K34" s="21"/>
      <c r="L34" s="21"/>
      <c r="M34" s="21"/>
      <c r="O34" s="39"/>
      <c r="P34" s="32"/>
      <c r="Q34" s="32"/>
      <c r="R34" s="32"/>
      <c r="S34" s="32"/>
      <c r="T34" s="32"/>
    </row>
    <row r="35" spans="2:20" ht="12.6" customHeight="1" x14ac:dyDescent="0.25">
      <c r="B35" s="21"/>
      <c r="C35" s="21"/>
      <c r="D35" s="21"/>
      <c r="E35" s="21"/>
      <c r="F35" s="21"/>
      <c r="G35" s="21"/>
      <c r="H35" s="21"/>
      <c r="I35" s="21"/>
      <c r="J35" s="21"/>
      <c r="K35" s="21"/>
      <c r="L35" s="21"/>
      <c r="M35" s="21"/>
      <c r="O35" s="39"/>
      <c r="P35" s="41"/>
      <c r="Q35" s="41"/>
      <c r="R35" s="32"/>
      <c r="S35" s="32"/>
      <c r="T35" s="32"/>
    </row>
    <row r="36" spans="2:20" ht="12.6" customHeight="1" x14ac:dyDescent="0.25">
      <c r="B36" s="21"/>
      <c r="C36" s="21"/>
      <c r="D36" s="21"/>
      <c r="E36" s="21"/>
      <c r="F36" s="21"/>
      <c r="G36" s="21"/>
      <c r="H36" s="21"/>
      <c r="I36" s="21"/>
      <c r="J36" s="21"/>
      <c r="K36" s="21"/>
      <c r="L36" s="21"/>
      <c r="M36" s="21"/>
      <c r="O36" s="39"/>
      <c r="P36" s="32"/>
      <c r="Q36" s="32"/>
      <c r="R36" s="32"/>
      <c r="S36" s="32"/>
      <c r="T36" s="32"/>
    </row>
    <row r="37" spans="2:20" ht="12.6" customHeight="1" x14ac:dyDescent="0.25">
      <c r="B37" s="21"/>
      <c r="C37" s="21"/>
      <c r="D37" s="21"/>
      <c r="E37" s="21"/>
      <c r="F37" s="21"/>
      <c r="G37" s="21"/>
      <c r="H37" s="21"/>
      <c r="I37" s="21"/>
      <c r="J37" s="21"/>
      <c r="K37" s="21"/>
      <c r="L37" s="21"/>
      <c r="M37" s="21"/>
      <c r="O37" s="39"/>
      <c r="P37" s="48"/>
      <c r="Q37" s="48"/>
    </row>
    <row r="38" spans="2:20" ht="12.6" customHeight="1" x14ac:dyDescent="0.25">
      <c r="B38" s="21"/>
      <c r="C38" s="21"/>
      <c r="D38" s="21"/>
      <c r="E38" s="21"/>
      <c r="F38" s="21"/>
      <c r="G38" s="21"/>
      <c r="H38" s="21"/>
      <c r="I38" s="21"/>
      <c r="J38" s="21"/>
      <c r="K38" s="21"/>
      <c r="L38" s="21"/>
      <c r="M38" s="21"/>
    </row>
    <row r="39" spans="2:20" ht="12.6" customHeight="1" x14ac:dyDescent="0.25">
      <c r="B39" s="21"/>
      <c r="C39" s="21"/>
      <c r="D39" s="21"/>
      <c r="E39" s="21"/>
      <c r="F39" s="21"/>
      <c r="G39" s="21"/>
      <c r="H39" s="21"/>
      <c r="I39" s="21"/>
      <c r="J39" s="21"/>
      <c r="K39" s="21"/>
      <c r="L39" s="21"/>
      <c r="M39" s="21"/>
    </row>
    <row r="40" spans="2:20" ht="12.6" customHeight="1" x14ac:dyDescent="0.25">
      <c r="B40" s="21"/>
      <c r="C40" s="21"/>
      <c r="D40" s="21"/>
      <c r="E40" s="21"/>
      <c r="F40" s="21"/>
      <c r="G40" s="21"/>
      <c r="H40" s="21"/>
      <c r="I40" s="21"/>
      <c r="J40" s="21"/>
      <c r="K40" s="21"/>
      <c r="L40" s="21"/>
      <c r="M40" s="21"/>
    </row>
    <row r="41" spans="2:20" ht="12.6" customHeight="1" x14ac:dyDescent="0.25">
      <c r="B41" s="21"/>
      <c r="C41" s="21"/>
      <c r="D41" s="21"/>
      <c r="E41" s="21"/>
      <c r="F41" s="21"/>
      <c r="G41" s="21"/>
      <c r="H41" s="21"/>
      <c r="I41" s="21"/>
      <c r="J41" s="21"/>
      <c r="K41" s="21"/>
      <c r="L41" s="21"/>
      <c r="M41" s="21"/>
    </row>
    <row r="42" spans="2:20" ht="12.6" customHeight="1" x14ac:dyDescent="0.25">
      <c r="B42" s="21"/>
      <c r="C42" s="21"/>
      <c r="D42" s="21"/>
      <c r="E42" s="21"/>
      <c r="F42" s="21"/>
      <c r="G42" s="21"/>
      <c r="H42" s="21"/>
      <c r="I42" s="21"/>
      <c r="J42" s="21"/>
      <c r="K42" s="21"/>
      <c r="L42" s="21"/>
      <c r="M42" s="21"/>
    </row>
    <row r="43" spans="2:20" ht="12.6" customHeight="1" x14ac:dyDescent="0.25">
      <c r="B43" s="21"/>
      <c r="C43" s="21"/>
      <c r="D43" s="21"/>
      <c r="E43" s="21"/>
      <c r="F43" s="21"/>
      <c r="G43" s="21"/>
      <c r="H43" s="21"/>
      <c r="I43" s="21"/>
      <c r="J43" s="21"/>
      <c r="K43" s="21"/>
      <c r="L43" s="21"/>
      <c r="M43" s="21"/>
    </row>
    <row r="44" spans="2:20" ht="12.6" customHeight="1" x14ac:dyDescent="0.25">
      <c r="B44" s="21"/>
      <c r="C44" s="21"/>
      <c r="D44" s="21"/>
      <c r="E44" s="21"/>
      <c r="F44" s="21"/>
      <c r="G44" s="21"/>
      <c r="H44" s="21"/>
      <c r="I44" s="21"/>
      <c r="J44" s="21"/>
      <c r="K44" s="21"/>
      <c r="L44" s="21"/>
      <c r="M44" s="21"/>
    </row>
    <row r="45" spans="2:20" ht="12.6" customHeight="1" x14ac:dyDescent="0.25">
      <c r="B45" s="21"/>
      <c r="C45" s="21"/>
      <c r="D45" s="21"/>
      <c r="E45" s="21"/>
      <c r="F45" s="21"/>
      <c r="G45" s="21"/>
      <c r="H45" s="21"/>
      <c r="I45" s="21"/>
      <c r="J45" s="21"/>
      <c r="K45" s="21"/>
      <c r="L45" s="21"/>
      <c r="M45" s="21"/>
    </row>
    <row r="46" spans="2:20" ht="12.6" customHeight="1" x14ac:dyDescent="0.25">
      <c r="B46" s="21"/>
      <c r="C46" s="21"/>
      <c r="D46" s="21"/>
      <c r="E46" s="21"/>
      <c r="F46" s="21"/>
      <c r="G46" s="21"/>
      <c r="H46" s="21"/>
      <c r="I46" s="21"/>
      <c r="J46" s="21"/>
      <c r="K46" s="21"/>
      <c r="L46" s="21"/>
      <c r="M46" s="21"/>
    </row>
    <row r="47" spans="2:20" ht="12.6" customHeight="1" x14ac:dyDescent="0.25">
      <c r="B47" s="21"/>
      <c r="C47" s="21"/>
      <c r="D47" s="21"/>
      <c r="E47" s="21"/>
      <c r="F47" s="21"/>
      <c r="G47" s="21"/>
      <c r="H47" s="21"/>
      <c r="I47" s="21"/>
      <c r="J47" s="21"/>
      <c r="K47" s="21"/>
      <c r="L47" s="21"/>
      <c r="M47" s="21"/>
    </row>
    <row r="48" spans="2:20" x14ac:dyDescent="0.25">
      <c r="L48" s="296"/>
      <c r="M48" s="296"/>
    </row>
    <row r="50" spans="3:13" x14ac:dyDescent="0.25">
      <c r="L50" s="49"/>
      <c r="M50" s="49"/>
    </row>
    <row r="51" spans="3:13" x14ac:dyDescent="0.25">
      <c r="L51" s="49"/>
      <c r="M51" s="49"/>
    </row>
    <row r="52" spans="3:13" x14ac:dyDescent="0.25">
      <c r="L52" s="49"/>
      <c r="M52" s="49"/>
    </row>
    <row r="53" spans="3:13" x14ac:dyDescent="0.25">
      <c r="L53" s="49"/>
      <c r="M53" s="49"/>
    </row>
    <row r="54" spans="3:13" ht="17.850000000000001" customHeight="1" x14ac:dyDescent="0.25">
      <c r="L54" s="49"/>
      <c r="M54" s="49"/>
    </row>
    <row r="55" spans="3:13" x14ac:dyDescent="0.25">
      <c r="L55" s="49"/>
      <c r="M55" s="49"/>
    </row>
    <row r="56" spans="3:13" x14ac:dyDescent="0.25">
      <c r="L56" s="49"/>
      <c r="M56" s="49"/>
    </row>
    <row r="57" spans="3:13" x14ac:dyDescent="0.25">
      <c r="L57" s="49"/>
      <c r="M57" s="49"/>
    </row>
    <row r="58" spans="3:13" x14ac:dyDescent="0.25">
      <c r="C58" s="49"/>
      <c r="D58" s="49"/>
      <c r="E58" s="49"/>
      <c r="F58" s="49"/>
      <c r="G58" s="49"/>
      <c r="H58" s="49"/>
      <c r="I58" s="49"/>
      <c r="J58" s="49"/>
      <c r="K58" s="49"/>
      <c r="L58" s="49"/>
      <c r="M58" s="49"/>
    </row>
    <row r="59" spans="3:13" x14ac:dyDescent="0.25">
      <c r="C59" s="49"/>
      <c r="D59" s="49"/>
      <c r="E59" s="49"/>
      <c r="F59" s="49"/>
      <c r="G59" s="49"/>
      <c r="H59" s="49"/>
      <c r="I59" s="49"/>
      <c r="J59" s="49"/>
      <c r="K59" s="49"/>
      <c r="L59" s="49"/>
      <c r="M59" s="49"/>
    </row>
    <row r="60" spans="3:13" x14ac:dyDescent="0.25">
      <c r="C60" s="49"/>
      <c r="D60" s="49"/>
      <c r="E60" s="49"/>
      <c r="F60" s="49"/>
      <c r="G60" s="49"/>
      <c r="H60" s="49"/>
      <c r="I60" s="49"/>
      <c r="J60" s="49"/>
      <c r="K60" s="49"/>
      <c r="L60" s="49"/>
      <c r="M60" s="49"/>
    </row>
    <row r="61" spans="3:13" x14ac:dyDescent="0.25">
      <c r="C61" s="49"/>
      <c r="D61" s="49"/>
      <c r="E61" s="49"/>
      <c r="F61" s="49"/>
      <c r="G61" s="49"/>
      <c r="H61" s="49"/>
      <c r="I61" s="49"/>
      <c r="J61" s="49"/>
      <c r="K61" s="49"/>
      <c r="L61" s="49"/>
      <c r="M61" s="49"/>
    </row>
    <row r="62" spans="3:13" x14ac:dyDescent="0.25">
      <c r="C62" s="49"/>
      <c r="D62" s="49"/>
      <c r="E62" s="49"/>
      <c r="F62" s="49"/>
      <c r="G62" s="49"/>
      <c r="H62" s="49"/>
      <c r="I62" s="49"/>
      <c r="J62" s="49"/>
      <c r="K62" s="49"/>
      <c r="L62" s="49"/>
      <c r="M62" s="49"/>
    </row>
  </sheetData>
  <sheetProtection algorithmName="SHA-512" hashValue="ApX76KtXV1MrBgNHGF07K9ChJuXyeK2zZm774F1gvJQ+RCi5BYVJp4SvttC4GUGv3K5vcOKU/sOSWesY5pc1xA==" saltValue="FkzK3yns07+ou//G6ST3PQ==" spinCount="100000" sheet="1" objects="1" scenarios="1" selectLockedCells="1" selectUnlockedCells="1"/>
  <mergeCells count="18">
    <mergeCell ref="B2:I2"/>
    <mergeCell ref="K2:M2"/>
    <mergeCell ref="B3:J4"/>
    <mergeCell ref="K5:M8"/>
    <mergeCell ref="C6:I6"/>
    <mergeCell ref="O6:U13"/>
    <mergeCell ref="C7:I8"/>
    <mergeCell ref="C9:I9"/>
    <mergeCell ref="K9:M10"/>
    <mergeCell ref="C11:I12"/>
    <mergeCell ref="C32:M32"/>
    <mergeCell ref="L48:M48"/>
    <mergeCell ref="K11:M12"/>
    <mergeCell ref="K13:M14"/>
    <mergeCell ref="K15:M16"/>
    <mergeCell ref="K17:M18"/>
    <mergeCell ref="K19:M23"/>
    <mergeCell ref="K30:M31"/>
  </mergeCells>
  <phoneticPr fontId="18" type="noConversion"/>
  <pageMargins left="0.47244094488188981" right="0.31496062992125984" top="0.31496062992125984" bottom="0.47244094488188981" header="0.27559055118110237" footer="0"/>
  <pageSetup paperSize="9" orientation="portrait" r:id="rId1"/>
  <headerFooter alignWithMargins="0"/>
  <rowBreaks count="1" manualBreakCount="1">
    <brk id="61" min="2" max="19" man="1"/>
  </rowBreaks>
  <colBreaks count="1" manualBreakCount="1">
    <brk id="14" min="1" max="5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C2:K47"/>
  <sheetViews>
    <sheetView showGridLines="0" showRowColHeaders="0" topLeftCell="A13" workbookViewId="0">
      <selection activeCell="C1" sqref="C1"/>
    </sheetView>
  </sheetViews>
  <sheetFormatPr defaultRowHeight="13.2" x14ac:dyDescent="0.25"/>
  <sheetData>
    <row r="2" spans="3:11" ht="34.799999999999997" x14ac:dyDescent="0.55000000000000004">
      <c r="C2" s="108" t="s">
        <v>195</v>
      </c>
    </row>
    <row r="4" spans="3:11" ht="17.399999999999999" x14ac:dyDescent="0.3">
      <c r="C4" s="107" t="s">
        <v>196</v>
      </c>
      <c r="D4" s="107"/>
      <c r="E4" s="107"/>
      <c r="F4" s="107"/>
      <c r="G4" s="107"/>
      <c r="H4" s="107"/>
      <c r="I4" s="107"/>
      <c r="J4" s="107"/>
      <c r="K4" s="107"/>
    </row>
    <row r="5" spans="3:11" ht="17.399999999999999" x14ac:dyDescent="0.3">
      <c r="C5" s="107"/>
      <c r="D5" s="107"/>
      <c r="E5" s="107"/>
      <c r="F5" s="107"/>
      <c r="G5" s="107"/>
      <c r="H5" s="107"/>
      <c r="I5" s="107"/>
      <c r="J5" s="107"/>
      <c r="K5" s="107"/>
    </row>
    <row r="6" spans="3:11" ht="17.399999999999999" x14ac:dyDescent="0.3">
      <c r="C6" s="107" t="s">
        <v>197</v>
      </c>
      <c r="D6" s="107"/>
      <c r="E6" s="107"/>
      <c r="F6" s="107"/>
      <c r="G6" s="107"/>
      <c r="H6" s="107"/>
      <c r="I6" s="107"/>
      <c r="J6" s="107"/>
      <c r="K6" s="107"/>
    </row>
    <row r="7" spans="3:11" ht="17.399999999999999" x14ac:dyDescent="0.3">
      <c r="C7" s="107"/>
      <c r="D7" s="107"/>
      <c r="E7" s="107"/>
      <c r="F7" s="107"/>
      <c r="G7" s="107"/>
      <c r="H7" s="107"/>
      <c r="I7" s="107"/>
      <c r="J7" s="107"/>
      <c r="K7" s="107"/>
    </row>
    <row r="8" spans="3:11" ht="17.399999999999999" x14ac:dyDescent="0.3">
      <c r="C8" s="107" t="s">
        <v>207</v>
      </c>
      <c r="D8" s="107"/>
      <c r="E8" s="107"/>
      <c r="F8" s="107"/>
      <c r="G8" s="107"/>
      <c r="H8" s="107"/>
      <c r="I8" s="107"/>
      <c r="J8" s="107"/>
      <c r="K8" s="107"/>
    </row>
    <row r="9" spans="3:11" ht="17.399999999999999" x14ac:dyDescent="0.3">
      <c r="C9" s="107"/>
      <c r="D9" s="107"/>
      <c r="E9" s="107"/>
      <c r="F9" s="107"/>
      <c r="G9" s="107"/>
      <c r="H9" s="107"/>
      <c r="I9" s="107"/>
      <c r="J9" s="107"/>
      <c r="K9" s="107"/>
    </row>
    <row r="10" spans="3:11" ht="17.399999999999999" x14ac:dyDescent="0.3">
      <c r="C10" s="107" t="s">
        <v>275</v>
      </c>
      <c r="D10" s="107"/>
      <c r="E10" s="107"/>
      <c r="F10" s="107"/>
      <c r="G10" s="107"/>
      <c r="H10" s="107"/>
      <c r="I10" s="107"/>
      <c r="J10" s="107"/>
      <c r="K10" s="107"/>
    </row>
    <row r="12" spans="3:11" ht="20.399999999999999" x14ac:dyDescent="0.35">
      <c r="C12" s="109" t="s">
        <v>176</v>
      </c>
    </row>
    <row r="13" spans="3:11" x14ac:dyDescent="0.25">
      <c r="C13" t="s">
        <v>174</v>
      </c>
    </row>
    <row r="14" spans="3:11" x14ac:dyDescent="0.25">
      <c r="C14" t="s">
        <v>175</v>
      </c>
    </row>
    <row r="16" spans="3:11" ht="20.399999999999999" x14ac:dyDescent="0.35">
      <c r="C16" s="109" t="s">
        <v>210</v>
      </c>
    </row>
    <row r="17" spans="3:8" x14ac:dyDescent="0.25">
      <c r="C17" t="s">
        <v>177</v>
      </c>
    </row>
    <row r="18" spans="3:8" x14ac:dyDescent="0.25">
      <c r="C18" t="s">
        <v>178</v>
      </c>
    </row>
    <row r="20" spans="3:8" ht="20.399999999999999" x14ac:dyDescent="0.35">
      <c r="C20" s="109" t="s">
        <v>179</v>
      </c>
    </row>
    <row r="21" spans="3:8" x14ac:dyDescent="0.25">
      <c r="C21" t="s">
        <v>180</v>
      </c>
    </row>
    <row r="22" spans="3:8" x14ac:dyDescent="0.25">
      <c r="C22" t="s">
        <v>181</v>
      </c>
    </row>
    <row r="24" spans="3:8" ht="20.399999999999999" x14ac:dyDescent="0.35">
      <c r="C24" s="109" t="s">
        <v>204</v>
      </c>
      <c r="H24" s="130" t="s">
        <v>208</v>
      </c>
    </row>
    <row r="25" spans="3:8" x14ac:dyDescent="0.25">
      <c r="C25" t="s">
        <v>182</v>
      </c>
    </row>
    <row r="26" spans="3:8" x14ac:dyDescent="0.25">
      <c r="C26" t="s">
        <v>183</v>
      </c>
    </row>
    <row r="27" spans="3:8" x14ac:dyDescent="0.25">
      <c r="C27" t="s">
        <v>184</v>
      </c>
    </row>
    <row r="29" spans="3:8" ht="20.399999999999999" x14ac:dyDescent="0.35">
      <c r="C29" s="109" t="s">
        <v>185</v>
      </c>
    </row>
    <row r="30" spans="3:8" x14ac:dyDescent="0.25">
      <c r="C30" t="s">
        <v>106</v>
      </c>
    </row>
    <row r="31" spans="3:8" x14ac:dyDescent="0.25">
      <c r="C31" t="s">
        <v>186</v>
      </c>
    </row>
    <row r="32" spans="3:8" x14ac:dyDescent="0.25">
      <c r="C32" t="s">
        <v>187</v>
      </c>
    </row>
    <row r="34" spans="3:3" ht="20.399999999999999" x14ac:dyDescent="0.35">
      <c r="C34" s="109" t="s">
        <v>188</v>
      </c>
    </row>
    <row r="35" spans="3:3" x14ac:dyDescent="0.25">
      <c r="C35" s="106" t="s">
        <v>198</v>
      </c>
    </row>
    <row r="36" spans="3:3" x14ac:dyDescent="0.25">
      <c r="C36" t="s">
        <v>189</v>
      </c>
    </row>
    <row r="37" spans="3:3" x14ac:dyDescent="0.25">
      <c r="C37" t="s">
        <v>190</v>
      </c>
    </row>
    <row r="39" spans="3:3" ht="20.399999999999999" x14ac:dyDescent="0.35">
      <c r="C39" s="109" t="s">
        <v>191</v>
      </c>
    </row>
    <row r="40" spans="3:3" x14ac:dyDescent="0.25">
      <c r="C40" s="106" t="s">
        <v>206</v>
      </c>
    </row>
    <row r="42" spans="3:3" ht="20.399999999999999" x14ac:dyDescent="0.35">
      <c r="C42" s="109" t="s">
        <v>276</v>
      </c>
    </row>
    <row r="43" spans="3:3" x14ac:dyDescent="0.25">
      <c r="C43" t="s">
        <v>192</v>
      </c>
    </row>
    <row r="44" spans="3:3" x14ac:dyDescent="0.25">
      <c r="C44" t="s">
        <v>193</v>
      </c>
    </row>
    <row r="46" spans="3:3" ht="20.399999999999999" x14ac:dyDescent="0.35">
      <c r="C46" s="109" t="s">
        <v>194</v>
      </c>
    </row>
    <row r="47" spans="3:3" x14ac:dyDescent="0.25">
      <c r="C47" t="s">
        <v>288</v>
      </c>
    </row>
  </sheetData>
  <sheetProtection algorithmName="SHA-512" hashValue="SDFCHjehCK0RebyuiPB7ZrJEYjM6oS68Nxv24pa3zbG7gkNmWN9+oTWqL1wPuqqbkuqkSBPnTI0tnc0KOxuksA==" saltValue="jCol+N1ONIwApqJUABeKQg==" spinCount="100000" sheet="1" objects="1" scenarios="1" selectLockedCells="1" selectUnlockedCells="1"/>
  <pageMargins left="0.70866141732283472" right="0.70866141732283472" top="0.74803149606299213" bottom="0.74803149606299213" header="0.31496062992125984" footer="0.31496062992125984"/>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16"/>
  <sheetViews>
    <sheetView workbookViewId="0">
      <selection activeCell="B7" sqref="B7:H18"/>
    </sheetView>
  </sheetViews>
  <sheetFormatPr defaultRowHeight="13.2" x14ac:dyDescent="0.25"/>
  <cols>
    <col min="2" max="2" width="14.33203125" customWidth="1"/>
  </cols>
  <sheetData>
    <row r="3" spans="2:7" ht="0.6" customHeight="1" x14ac:dyDescent="0.25"/>
    <row r="4" spans="2:7" hidden="1" x14ac:dyDescent="0.25"/>
    <row r="5" spans="2:7" hidden="1" x14ac:dyDescent="0.25"/>
    <row r="6" spans="2:7" hidden="1" x14ac:dyDescent="0.25"/>
    <row r="7" spans="2:7" x14ac:dyDescent="0.25">
      <c r="C7" s="271" t="s">
        <v>91</v>
      </c>
      <c r="D7" s="271" t="s">
        <v>205</v>
      </c>
      <c r="E7" s="271" t="s">
        <v>89</v>
      </c>
      <c r="F7" s="271" t="s">
        <v>50</v>
      </c>
      <c r="G7" s="271" t="s">
        <v>199</v>
      </c>
    </row>
    <row r="8" spans="2:7" ht="73.95" customHeight="1" x14ac:dyDescent="0.25">
      <c r="C8" s="271"/>
      <c r="D8" s="271"/>
      <c r="E8" s="271"/>
      <c r="F8" s="271"/>
      <c r="G8" s="271"/>
    </row>
    <row r="9" spans="2:7" x14ac:dyDescent="0.25">
      <c r="B9" s="327" t="s">
        <v>104</v>
      </c>
      <c r="C9" s="138" t="s">
        <v>69</v>
      </c>
      <c r="D9" s="138" t="s">
        <v>121</v>
      </c>
      <c r="E9" s="138" t="s">
        <v>219</v>
      </c>
      <c r="F9" s="138" t="s">
        <v>219</v>
      </c>
      <c r="G9" s="138" t="s">
        <v>219</v>
      </c>
    </row>
    <row r="10" spans="2:7" x14ac:dyDescent="0.25">
      <c r="B10" s="327"/>
      <c r="C10" s="138" t="s">
        <v>2</v>
      </c>
      <c r="D10" s="138" t="s">
        <v>219</v>
      </c>
      <c r="E10" s="138" t="s">
        <v>219</v>
      </c>
      <c r="F10" s="138" t="s">
        <v>219</v>
      </c>
      <c r="G10" s="138" t="s">
        <v>219</v>
      </c>
    </row>
    <row r="11" spans="2:7" x14ac:dyDescent="0.25">
      <c r="B11" s="328" t="s">
        <v>106</v>
      </c>
      <c r="C11" s="138" t="s">
        <v>69</v>
      </c>
      <c r="D11" s="138" t="s">
        <v>121</v>
      </c>
      <c r="E11" s="138" t="s">
        <v>219</v>
      </c>
      <c r="F11" s="138" t="s">
        <v>4</v>
      </c>
      <c r="G11" s="138" t="s">
        <v>219</v>
      </c>
    </row>
    <row r="12" spans="2:7" x14ac:dyDescent="0.25">
      <c r="B12" s="328"/>
      <c r="C12" s="138" t="s">
        <v>2</v>
      </c>
      <c r="D12" s="138" t="s">
        <v>219</v>
      </c>
      <c r="E12" s="138" t="s">
        <v>219</v>
      </c>
      <c r="F12" s="138" t="s">
        <v>4</v>
      </c>
      <c r="G12" s="138" t="s">
        <v>219</v>
      </c>
    </row>
    <row r="13" spans="2:7" x14ac:dyDescent="0.25">
      <c r="B13" s="328" t="s">
        <v>107</v>
      </c>
      <c r="C13" s="138" t="s">
        <v>69</v>
      </c>
      <c r="D13" s="138" t="s">
        <v>121</v>
      </c>
      <c r="E13" s="138" t="s">
        <v>121</v>
      </c>
      <c r="F13" s="138" t="s">
        <v>121</v>
      </c>
      <c r="G13" s="138" t="s">
        <v>121</v>
      </c>
    </row>
    <row r="14" spans="2:7" x14ac:dyDescent="0.25">
      <c r="B14" s="328"/>
      <c r="C14" s="138" t="s">
        <v>2</v>
      </c>
      <c r="D14" s="138" t="s">
        <v>121</v>
      </c>
      <c r="E14" s="138" t="s">
        <v>121</v>
      </c>
      <c r="F14" s="138" t="s">
        <v>121</v>
      </c>
      <c r="G14" s="138" t="s">
        <v>121</v>
      </c>
    </row>
    <row r="15" spans="2:7" x14ac:dyDescent="0.25">
      <c r="B15" s="328" t="s">
        <v>105</v>
      </c>
      <c r="C15" s="138" t="s">
        <v>69</v>
      </c>
      <c r="D15" s="138" t="s">
        <v>121</v>
      </c>
      <c r="E15" s="138" t="s">
        <v>121</v>
      </c>
      <c r="F15" s="138" t="s">
        <v>219</v>
      </c>
      <c r="G15" s="139" t="s">
        <v>4</v>
      </c>
    </row>
    <row r="16" spans="2:7" x14ac:dyDescent="0.25">
      <c r="B16" s="328"/>
      <c r="C16" s="138" t="s">
        <v>2</v>
      </c>
      <c r="D16" s="138" t="s">
        <v>219</v>
      </c>
      <c r="E16" s="138" t="s">
        <v>121</v>
      </c>
      <c r="F16" s="138" t="s">
        <v>219</v>
      </c>
      <c r="G16" s="139" t="s">
        <v>4</v>
      </c>
    </row>
  </sheetData>
  <mergeCells count="9">
    <mergeCell ref="G7:G8"/>
    <mergeCell ref="B9:B10"/>
    <mergeCell ref="B11:B12"/>
    <mergeCell ref="B13:B14"/>
    <mergeCell ref="B15:B16"/>
    <mergeCell ref="C7:C8"/>
    <mergeCell ref="D7:D8"/>
    <mergeCell ref="E7:E8"/>
    <mergeCell ref="F7:F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02"/>
  <sheetViews>
    <sheetView topLeftCell="A1188" workbookViewId="0">
      <selection activeCell="W13" sqref="W13"/>
    </sheetView>
  </sheetViews>
  <sheetFormatPr defaultRowHeight="13.2" x14ac:dyDescent="0.25"/>
  <cols>
    <col min="2" max="2" width="9.109375" style="4"/>
    <col min="10" max="10" width="13" customWidth="1"/>
  </cols>
  <sheetData>
    <row r="1" spans="1:25" ht="13.8" thickBot="1" x14ac:dyDescent="0.3">
      <c r="A1" s="1" t="s">
        <v>8</v>
      </c>
      <c r="B1" s="3" t="s">
        <v>9</v>
      </c>
      <c r="C1" s="2"/>
      <c r="E1" s="1" t="s">
        <v>8</v>
      </c>
      <c r="F1" t="s">
        <v>29</v>
      </c>
      <c r="G1" t="s">
        <v>10</v>
      </c>
      <c r="H1" t="s">
        <v>11</v>
      </c>
      <c r="I1" t="s">
        <v>12</v>
      </c>
      <c r="J1" t="s">
        <v>13</v>
      </c>
      <c r="K1" t="s">
        <v>14</v>
      </c>
      <c r="L1" t="s">
        <v>15</v>
      </c>
      <c r="M1" t="s">
        <v>16</v>
      </c>
      <c r="N1" t="s">
        <v>17</v>
      </c>
      <c r="O1" t="s">
        <v>18</v>
      </c>
      <c r="P1" t="s">
        <v>19</v>
      </c>
      <c r="Q1" t="s">
        <v>20</v>
      </c>
      <c r="R1" t="s">
        <v>21</v>
      </c>
      <c r="S1" t="s">
        <v>22</v>
      </c>
      <c r="T1" t="s">
        <v>23</v>
      </c>
      <c r="U1" t="s">
        <v>24</v>
      </c>
      <c r="V1" t="s">
        <v>25</v>
      </c>
      <c r="W1" t="s">
        <v>26</v>
      </c>
      <c r="X1" t="s">
        <v>27</v>
      </c>
      <c r="Y1" t="s">
        <v>28</v>
      </c>
    </row>
    <row r="2" spans="1:25" ht="13.8" thickTop="1" x14ac:dyDescent="0.25">
      <c r="A2">
        <v>0</v>
      </c>
      <c r="B2" s="4" t="s">
        <v>31</v>
      </c>
      <c r="E2" s="1" t="s">
        <v>9</v>
      </c>
      <c r="F2">
        <v>1</v>
      </c>
      <c r="G2">
        <v>2</v>
      </c>
      <c r="H2">
        <v>3</v>
      </c>
      <c r="I2">
        <v>4</v>
      </c>
      <c r="J2">
        <v>5</v>
      </c>
      <c r="K2">
        <v>6</v>
      </c>
      <c r="L2">
        <v>7</v>
      </c>
      <c r="M2">
        <v>8</v>
      </c>
      <c r="N2">
        <v>9</v>
      </c>
      <c r="O2">
        <v>10</v>
      </c>
      <c r="P2">
        <v>11</v>
      </c>
      <c r="Q2">
        <v>12</v>
      </c>
      <c r="R2">
        <v>13</v>
      </c>
      <c r="S2">
        <v>14</v>
      </c>
      <c r="T2">
        <v>15</v>
      </c>
      <c r="U2">
        <v>16</v>
      </c>
      <c r="V2">
        <v>17</v>
      </c>
      <c r="W2">
        <v>18</v>
      </c>
      <c r="X2">
        <v>19</v>
      </c>
      <c r="Y2">
        <v>20</v>
      </c>
    </row>
    <row r="3" spans="1:25" x14ac:dyDescent="0.25">
      <c r="A3">
        <v>1</v>
      </c>
      <c r="B3" s="4" t="s">
        <v>31</v>
      </c>
      <c r="E3" s="166"/>
    </row>
    <row r="4" spans="1:25" x14ac:dyDescent="0.25">
      <c r="A4">
        <v>2</v>
      </c>
      <c r="B4" s="4" t="s">
        <v>31</v>
      </c>
      <c r="E4" s="166"/>
    </row>
    <row r="5" spans="1:25" x14ac:dyDescent="0.25">
      <c r="A5">
        <v>3</v>
      </c>
      <c r="B5" s="4" t="s">
        <v>31</v>
      </c>
      <c r="E5" s="166"/>
    </row>
    <row r="6" spans="1:25" x14ac:dyDescent="0.25">
      <c r="A6">
        <v>4</v>
      </c>
      <c r="B6" s="4" t="s">
        <v>31</v>
      </c>
      <c r="E6" s="166"/>
    </row>
    <row r="7" spans="1:25" x14ac:dyDescent="0.25">
      <c r="A7">
        <v>5</v>
      </c>
      <c r="B7" s="4" t="s">
        <v>31</v>
      </c>
      <c r="E7" s="166"/>
      <c r="J7" t="s">
        <v>29</v>
      </c>
      <c r="K7">
        <v>1</v>
      </c>
    </row>
    <row r="8" spans="1:25" x14ac:dyDescent="0.25">
      <c r="A8">
        <v>6</v>
      </c>
      <c r="B8" s="4" t="s">
        <v>31</v>
      </c>
      <c r="E8" s="166"/>
      <c r="J8" t="s">
        <v>10</v>
      </c>
      <c r="K8">
        <v>2</v>
      </c>
    </row>
    <row r="9" spans="1:25" x14ac:dyDescent="0.25">
      <c r="A9">
        <v>7</v>
      </c>
      <c r="B9" s="4" t="s">
        <v>31</v>
      </c>
      <c r="E9" s="166"/>
      <c r="J9" t="s">
        <v>11</v>
      </c>
      <c r="K9">
        <v>3</v>
      </c>
    </row>
    <row r="10" spans="1:25" x14ac:dyDescent="0.25">
      <c r="A10">
        <v>8</v>
      </c>
      <c r="B10" s="4" t="s">
        <v>31</v>
      </c>
      <c r="E10" s="166"/>
      <c r="J10" t="s">
        <v>12</v>
      </c>
      <c r="K10">
        <v>4</v>
      </c>
    </row>
    <row r="11" spans="1:25" x14ac:dyDescent="0.25">
      <c r="A11">
        <v>9</v>
      </c>
      <c r="B11" s="4" t="s">
        <v>31</v>
      </c>
      <c r="E11" s="166"/>
      <c r="J11" t="s">
        <v>13</v>
      </c>
      <c r="K11">
        <v>5</v>
      </c>
    </row>
    <row r="12" spans="1:25" x14ac:dyDescent="0.25">
      <c r="A12">
        <v>10</v>
      </c>
      <c r="B12" s="4" t="s">
        <v>31</v>
      </c>
      <c r="E12" s="166"/>
      <c r="J12" t="s">
        <v>14</v>
      </c>
      <c r="K12">
        <v>6</v>
      </c>
    </row>
    <row r="13" spans="1:25" x14ac:dyDescent="0.25">
      <c r="A13">
        <v>11</v>
      </c>
      <c r="B13" s="4" t="s">
        <v>31</v>
      </c>
      <c r="E13" s="166"/>
      <c r="J13" t="s">
        <v>15</v>
      </c>
      <c r="K13">
        <v>7</v>
      </c>
    </row>
    <row r="14" spans="1:25" x14ac:dyDescent="0.25">
      <c r="A14">
        <v>12</v>
      </c>
      <c r="B14" s="4" t="s">
        <v>31</v>
      </c>
      <c r="E14" s="166"/>
      <c r="J14" t="s">
        <v>16</v>
      </c>
      <c r="K14">
        <v>8</v>
      </c>
    </row>
    <row r="15" spans="1:25" x14ac:dyDescent="0.25">
      <c r="A15">
        <v>13</v>
      </c>
      <c r="B15" s="4" t="s">
        <v>31</v>
      </c>
      <c r="E15" s="166"/>
      <c r="J15" t="s">
        <v>17</v>
      </c>
      <c r="K15">
        <v>9</v>
      </c>
    </row>
    <row r="16" spans="1:25" x14ac:dyDescent="0.25">
      <c r="A16">
        <v>14</v>
      </c>
      <c r="B16" s="4" t="s">
        <v>31</v>
      </c>
      <c r="E16" s="166"/>
      <c r="J16" t="s">
        <v>18</v>
      </c>
      <c r="K16">
        <v>10</v>
      </c>
    </row>
    <row r="17" spans="1:11" x14ac:dyDescent="0.25">
      <c r="A17">
        <v>15</v>
      </c>
      <c r="B17" s="4" t="s">
        <v>31</v>
      </c>
      <c r="E17" s="166"/>
      <c r="J17" t="s">
        <v>19</v>
      </c>
      <c r="K17">
        <v>11</v>
      </c>
    </row>
    <row r="18" spans="1:11" x14ac:dyDescent="0.25">
      <c r="A18">
        <v>16</v>
      </c>
      <c r="B18" s="4" t="s">
        <v>31</v>
      </c>
      <c r="E18" s="166"/>
      <c r="J18" t="s">
        <v>20</v>
      </c>
      <c r="K18">
        <v>12</v>
      </c>
    </row>
    <row r="19" spans="1:11" x14ac:dyDescent="0.25">
      <c r="A19">
        <v>17</v>
      </c>
      <c r="B19" s="4" t="s">
        <v>31</v>
      </c>
      <c r="J19" t="s">
        <v>21</v>
      </c>
      <c r="K19">
        <v>13</v>
      </c>
    </row>
    <row r="20" spans="1:11" x14ac:dyDescent="0.25">
      <c r="A20">
        <v>18</v>
      </c>
      <c r="B20" s="4" t="s">
        <v>31</v>
      </c>
      <c r="J20" t="s">
        <v>22</v>
      </c>
      <c r="K20">
        <v>14</v>
      </c>
    </row>
    <row r="21" spans="1:11" x14ac:dyDescent="0.25">
      <c r="A21">
        <v>19</v>
      </c>
      <c r="B21" s="4" t="s">
        <v>31</v>
      </c>
      <c r="J21" t="s">
        <v>23</v>
      </c>
      <c r="K21">
        <v>15</v>
      </c>
    </row>
    <row r="22" spans="1:11" x14ac:dyDescent="0.25">
      <c r="A22">
        <v>20</v>
      </c>
      <c r="B22" s="4" t="s">
        <v>31</v>
      </c>
      <c r="J22" t="s">
        <v>24</v>
      </c>
      <c r="K22">
        <v>16</v>
      </c>
    </row>
    <row r="23" spans="1:11" x14ac:dyDescent="0.25">
      <c r="A23">
        <v>21</v>
      </c>
      <c r="B23" s="4" t="s">
        <v>31</v>
      </c>
      <c r="J23" t="s">
        <v>25</v>
      </c>
      <c r="K23">
        <v>17</v>
      </c>
    </row>
    <row r="24" spans="1:11" x14ac:dyDescent="0.25">
      <c r="A24">
        <v>22</v>
      </c>
      <c r="B24" s="4" t="s">
        <v>31</v>
      </c>
      <c r="J24" t="s">
        <v>26</v>
      </c>
      <c r="K24">
        <v>18</v>
      </c>
    </row>
    <row r="25" spans="1:11" x14ac:dyDescent="0.25">
      <c r="A25">
        <v>23</v>
      </c>
      <c r="B25" s="4" t="s">
        <v>31</v>
      </c>
      <c r="J25" t="s">
        <v>27</v>
      </c>
      <c r="K25">
        <v>19</v>
      </c>
    </row>
    <row r="26" spans="1:11" x14ac:dyDescent="0.25">
      <c r="A26">
        <v>24</v>
      </c>
      <c r="B26" s="4" t="s">
        <v>31</v>
      </c>
      <c r="J26" t="s">
        <v>28</v>
      </c>
      <c r="K26">
        <v>20</v>
      </c>
    </row>
    <row r="27" spans="1:11" x14ac:dyDescent="0.25">
      <c r="A27">
        <v>25</v>
      </c>
      <c r="B27" s="4" t="s">
        <v>31</v>
      </c>
    </row>
    <row r="28" spans="1:11" x14ac:dyDescent="0.25">
      <c r="A28">
        <v>26</v>
      </c>
      <c r="B28" s="4" t="s">
        <v>31</v>
      </c>
    </row>
    <row r="29" spans="1:11" x14ac:dyDescent="0.25">
      <c r="A29">
        <v>27</v>
      </c>
      <c r="B29" s="4" t="s">
        <v>31</v>
      </c>
    </row>
    <row r="30" spans="1:11" x14ac:dyDescent="0.25">
      <c r="A30">
        <v>28</v>
      </c>
      <c r="B30" s="4" t="s">
        <v>31</v>
      </c>
    </row>
    <row r="31" spans="1:11" x14ac:dyDescent="0.25">
      <c r="A31">
        <v>29</v>
      </c>
      <c r="B31" s="4" t="s">
        <v>31</v>
      </c>
    </row>
    <row r="32" spans="1:11" x14ac:dyDescent="0.25">
      <c r="A32">
        <v>30</v>
      </c>
      <c r="B32" s="4" t="s">
        <v>31</v>
      </c>
    </row>
    <row r="33" spans="1:2" x14ac:dyDescent="0.25">
      <c r="A33">
        <v>31</v>
      </c>
      <c r="B33" s="4" t="s">
        <v>31</v>
      </c>
    </row>
    <row r="34" spans="1:2" x14ac:dyDescent="0.25">
      <c r="A34">
        <v>32</v>
      </c>
      <c r="B34" s="4" t="s">
        <v>31</v>
      </c>
    </row>
    <row r="35" spans="1:2" x14ac:dyDescent="0.25">
      <c r="A35">
        <v>33</v>
      </c>
      <c r="B35" s="4" t="s">
        <v>31</v>
      </c>
    </row>
    <row r="36" spans="1:2" x14ac:dyDescent="0.25">
      <c r="A36">
        <v>34</v>
      </c>
      <c r="B36" s="4" t="s">
        <v>31</v>
      </c>
    </row>
    <row r="37" spans="1:2" x14ac:dyDescent="0.25">
      <c r="A37">
        <v>35</v>
      </c>
      <c r="B37" s="4" t="s">
        <v>31</v>
      </c>
    </row>
    <row r="38" spans="1:2" x14ac:dyDescent="0.25">
      <c r="A38">
        <v>36</v>
      </c>
      <c r="B38" s="4" t="s">
        <v>31</v>
      </c>
    </row>
    <row r="39" spans="1:2" x14ac:dyDescent="0.25">
      <c r="A39">
        <v>37</v>
      </c>
      <c r="B39" s="4" t="s">
        <v>31</v>
      </c>
    </row>
    <row r="40" spans="1:2" x14ac:dyDescent="0.25">
      <c r="A40">
        <v>38</v>
      </c>
      <c r="B40" s="4" t="s">
        <v>31</v>
      </c>
    </row>
    <row r="41" spans="1:2" x14ac:dyDescent="0.25">
      <c r="A41">
        <v>39</v>
      </c>
      <c r="B41" s="4" t="s">
        <v>31</v>
      </c>
    </row>
    <row r="42" spans="1:2" x14ac:dyDescent="0.25">
      <c r="A42">
        <v>40</v>
      </c>
      <c r="B42" s="4" t="s">
        <v>31</v>
      </c>
    </row>
    <row r="43" spans="1:2" x14ac:dyDescent="0.25">
      <c r="A43">
        <v>41</v>
      </c>
      <c r="B43" s="4" t="s">
        <v>31</v>
      </c>
    </row>
    <row r="44" spans="1:2" x14ac:dyDescent="0.25">
      <c r="A44">
        <v>42</v>
      </c>
      <c r="B44" s="4" t="s">
        <v>31</v>
      </c>
    </row>
    <row r="45" spans="1:2" x14ac:dyDescent="0.25">
      <c r="A45">
        <v>43</v>
      </c>
      <c r="B45" s="4" t="s">
        <v>31</v>
      </c>
    </row>
    <row r="46" spans="1:2" x14ac:dyDescent="0.25">
      <c r="A46">
        <v>44</v>
      </c>
      <c r="B46" s="4" t="s">
        <v>31</v>
      </c>
    </row>
    <row r="47" spans="1:2" x14ac:dyDescent="0.25">
      <c r="A47">
        <v>45</v>
      </c>
      <c r="B47" s="4" t="s">
        <v>31</v>
      </c>
    </row>
    <row r="48" spans="1:2" x14ac:dyDescent="0.25">
      <c r="A48">
        <v>46</v>
      </c>
      <c r="B48" s="4" t="s">
        <v>31</v>
      </c>
    </row>
    <row r="49" spans="1:2" x14ac:dyDescent="0.25">
      <c r="A49">
        <v>47</v>
      </c>
      <c r="B49" s="4" t="s">
        <v>31</v>
      </c>
    </row>
    <row r="50" spans="1:2" x14ac:dyDescent="0.25">
      <c r="A50">
        <v>48</v>
      </c>
      <c r="B50" s="4" t="s">
        <v>31</v>
      </c>
    </row>
    <row r="51" spans="1:2" x14ac:dyDescent="0.25">
      <c r="A51">
        <v>49</v>
      </c>
      <c r="B51" s="4" t="s">
        <v>31</v>
      </c>
    </row>
    <row r="52" spans="1:2" x14ac:dyDescent="0.25">
      <c r="A52">
        <v>50</v>
      </c>
      <c r="B52" s="4" t="s">
        <v>31</v>
      </c>
    </row>
    <row r="53" spans="1:2" x14ac:dyDescent="0.25">
      <c r="A53">
        <v>51</v>
      </c>
      <c r="B53" s="4" t="s">
        <v>31</v>
      </c>
    </row>
    <row r="54" spans="1:2" x14ac:dyDescent="0.25">
      <c r="A54">
        <v>52</v>
      </c>
      <c r="B54" s="4" t="s">
        <v>31</v>
      </c>
    </row>
    <row r="55" spans="1:2" x14ac:dyDescent="0.25">
      <c r="A55">
        <v>53</v>
      </c>
      <c r="B55" s="4" t="s">
        <v>31</v>
      </c>
    </row>
    <row r="56" spans="1:2" x14ac:dyDescent="0.25">
      <c r="A56">
        <v>54</v>
      </c>
      <c r="B56" s="4" t="s">
        <v>31</v>
      </c>
    </row>
    <row r="57" spans="1:2" x14ac:dyDescent="0.25">
      <c r="A57">
        <v>55</v>
      </c>
      <c r="B57" s="4" t="s">
        <v>31</v>
      </c>
    </row>
    <row r="58" spans="1:2" x14ac:dyDescent="0.25">
      <c r="A58">
        <v>56</v>
      </c>
      <c r="B58" s="4" t="s">
        <v>31</v>
      </c>
    </row>
    <row r="59" spans="1:2" x14ac:dyDescent="0.25">
      <c r="A59">
        <v>57</v>
      </c>
      <c r="B59" s="4" t="s">
        <v>31</v>
      </c>
    </row>
    <row r="60" spans="1:2" x14ac:dyDescent="0.25">
      <c r="A60">
        <v>58</v>
      </c>
      <c r="B60" s="4" t="s">
        <v>31</v>
      </c>
    </row>
    <row r="61" spans="1:2" x14ac:dyDescent="0.25">
      <c r="A61">
        <v>59</v>
      </c>
      <c r="B61" s="4" t="s">
        <v>31</v>
      </c>
    </row>
    <row r="62" spans="1:2" x14ac:dyDescent="0.25">
      <c r="A62">
        <v>60</v>
      </c>
      <c r="B62" s="4" t="s">
        <v>31</v>
      </c>
    </row>
    <row r="63" spans="1:2" x14ac:dyDescent="0.25">
      <c r="A63">
        <v>61</v>
      </c>
      <c r="B63" s="4" t="s">
        <v>31</v>
      </c>
    </row>
    <row r="64" spans="1:2" x14ac:dyDescent="0.25">
      <c r="A64">
        <v>62</v>
      </c>
      <c r="B64" s="4" t="s">
        <v>31</v>
      </c>
    </row>
    <row r="65" spans="1:2" x14ac:dyDescent="0.25">
      <c r="A65">
        <v>63</v>
      </c>
      <c r="B65" s="4" t="s">
        <v>31</v>
      </c>
    </row>
    <row r="66" spans="1:2" x14ac:dyDescent="0.25">
      <c r="A66">
        <v>64</v>
      </c>
      <c r="B66" s="4" t="s">
        <v>31</v>
      </c>
    </row>
    <row r="67" spans="1:2" x14ac:dyDescent="0.25">
      <c r="A67">
        <v>65</v>
      </c>
      <c r="B67" s="4" t="s">
        <v>31</v>
      </c>
    </row>
    <row r="68" spans="1:2" x14ac:dyDescent="0.25">
      <c r="A68">
        <v>66</v>
      </c>
      <c r="B68" s="4" t="s">
        <v>31</v>
      </c>
    </row>
    <row r="69" spans="1:2" x14ac:dyDescent="0.25">
      <c r="A69">
        <v>67</v>
      </c>
      <c r="B69" s="4" t="s">
        <v>31</v>
      </c>
    </row>
    <row r="70" spans="1:2" x14ac:dyDescent="0.25">
      <c r="A70">
        <v>68</v>
      </c>
      <c r="B70" s="4" t="s">
        <v>31</v>
      </c>
    </row>
    <row r="71" spans="1:2" x14ac:dyDescent="0.25">
      <c r="A71">
        <v>69</v>
      </c>
      <c r="B71" s="4" t="s">
        <v>31</v>
      </c>
    </row>
    <row r="72" spans="1:2" x14ac:dyDescent="0.25">
      <c r="A72">
        <v>70</v>
      </c>
      <c r="B72" s="4" t="s">
        <v>31</v>
      </c>
    </row>
    <row r="73" spans="1:2" x14ac:dyDescent="0.25">
      <c r="A73">
        <v>71</v>
      </c>
      <c r="B73" s="4" t="s">
        <v>31</v>
      </c>
    </row>
    <row r="74" spans="1:2" x14ac:dyDescent="0.25">
      <c r="A74">
        <v>72</v>
      </c>
      <c r="B74" s="4" t="s">
        <v>31</v>
      </c>
    </row>
    <row r="75" spans="1:2" x14ac:dyDescent="0.25">
      <c r="A75">
        <v>73</v>
      </c>
      <c r="B75" s="4" t="s">
        <v>31</v>
      </c>
    </row>
    <row r="76" spans="1:2" x14ac:dyDescent="0.25">
      <c r="A76">
        <v>74</v>
      </c>
      <c r="B76" s="4" t="s">
        <v>31</v>
      </c>
    </row>
    <row r="77" spans="1:2" x14ac:dyDescent="0.25">
      <c r="A77">
        <v>75</v>
      </c>
      <c r="B77" s="4" t="s">
        <v>31</v>
      </c>
    </row>
    <row r="78" spans="1:2" x14ac:dyDescent="0.25">
      <c r="A78">
        <v>76</v>
      </c>
      <c r="B78" s="4" t="s">
        <v>31</v>
      </c>
    </row>
    <row r="79" spans="1:2" x14ac:dyDescent="0.25">
      <c r="A79">
        <v>77</v>
      </c>
      <c r="B79" s="4" t="s">
        <v>31</v>
      </c>
    </row>
    <row r="80" spans="1:2" x14ac:dyDescent="0.25">
      <c r="A80">
        <v>78</v>
      </c>
      <c r="B80" s="4" t="s">
        <v>31</v>
      </c>
    </row>
    <row r="81" spans="1:2" x14ac:dyDescent="0.25">
      <c r="A81">
        <v>79</v>
      </c>
      <c r="B81" s="4" t="s">
        <v>31</v>
      </c>
    </row>
    <row r="82" spans="1:2" x14ac:dyDescent="0.25">
      <c r="A82">
        <v>80</v>
      </c>
      <c r="B82" s="4" t="s">
        <v>31</v>
      </c>
    </row>
    <row r="83" spans="1:2" x14ac:dyDescent="0.25">
      <c r="A83">
        <v>81</v>
      </c>
      <c r="B83" s="4" t="s">
        <v>31</v>
      </c>
    </row>
    <row r="84" spans="1:2" x14ac:dyDescent="0.25">
      <c r="A84">
        <v>82</v>
      </c>
      <c r="B84" s="4" t="s">
        <v>31</v>
      </c>
    </row>
    <row r="85" spans="1:2" x14ac:dyDescent="0.25">
      <c r="A85">
        <v>83</v>
      </c>
      <c r="B85" s="4" t="s">
        <v>31</v>
      </c>
    </row>
    <row r="86" spans="1:2" x14ac:dyDescent="0.25">
      <c r="A86">
        <v>84</v>
      </c>
      <c r="B86" s="4" t="s">
        <v>31</v>
      </c>
    </row>
    <row r="87" spans="1:2" x14ac:dyDescent="0.25">
      <c r="A87">
        <v>85</v>
      </c>
      <c r="B87" s="4" t="s">
        <v>31</v>
      </c>
    </row>
    <row r="88" spans="1:2" x14ac:dyDescent="0.25">
      <c r="A88">
        <v>86</v>
      </c>
      <c r="B88" s="4" t="s">
        <v>31</v>
      </c>
    </row>
    <row r="89" spans="1:2" x14ac:dyDescent="0.25">
      <c r="A89">
        <v>87</v>
      </c>
      <c r="B89" s="4" t="s">
        <v>31</v>
      </c>
    </row>
    <row r="90" spans="1:2" x14ac:dyDescent="0.25">
      <c r="A90">
        <v>88</v>
      </c>
      <c r="B90" s="4" t="s">
        <v>31</v>
      </c>
    </row>
    <row r="91" spans="1:2" x14ac:dyDescent="0.25">
      <c r="A91">
        <v>89</v>
      </c>
      <c r="B91" s="4" t="s">
        <v>31</v>
      </c>
    </row>
    <row r="92" spans="1:2" x14ac:dyDescent="0.25">
      <c r="A92">
        <v>90</v>
      </c>
      <c r="B92" s="4" t="s">
        <v>31</v>
      </c>
    </row>
    <row r="93" spans="1:2" x14ac:dyDescent="0.25">
      <c r="A93">
        <v>91</v>
      </c>
      <c r="B93" s="4" t="s">
        <v>31</v>
      </c>
    </row>
    <row r="94" spans="1:2" x14ac:dyDescent="0.25">
      <c r="A94">
        <v>92</v>
      </c>
      <c r="B94" s="4" t="s">
        <v>31</v>
      </c>
    </row>
    <row r="95" spans="1:2" x14ac:dyDescent="0.25">
      <c r="A95">
        <v>93</v>
      </c>
      <c r="B95" s="4" t="s">
        <v>31</v>
      </c>
    </row>
    <row r="96" spans="1:2" x14ac:dyDescent="0.25">
      <c r="A96">
        <v>94</v>
      </c>
      <c r="B96" s="4" t="s">
        <v>31</v>
      </c>
    </row>
    <row r="97" spans="1:2" x14ac:dyDescent="0.25">
      <c r="A97">
        <v>95</v>
      </c>
      <c r="B97" s="4" t="s">
        <v>31</v>
      </c>
    </row>
    <row r="98" spans="1:2" x14ac:dyDescent="0.25">
      <c r="A98">
        <v>96</v>
      </c>
      <c r="B98" s="4" t="s">
        <v>31</v>
      </c>
    </row>
    <row r="99" spans="1:2" x14ac:dyDescent="0.25">
      <c r="A99">
        <v>97</v>
      </c>
      <c r="B99" s="4" t="s">
        <v>31</v>
      </c>
    </row>
    <row r="100" spans="1:2" x14ac:dyDescent="0.25">
      <c r="A100">
        <v>98</v>
      </c>
      <c r="B100" s="4" t="s">
        <v>31</v>
      </c>
    </row>
    <row r="101" spans="1:2" x14ac:dyDescent="0.25">
      <c r="A101">
        <v>99</v>
      </c>
      <c r="B101" s="4" t="s">
        <v>31</v>
      </c>
    </row>
    <row r="102" spans="1:2" x14ac:dyDescent="0.25">
      <c r="A102">
        <v>100</v>
      </c>
      <c r="B102" s="4" t="s">
        <v>31</v>
      </c>
    </row>
    <row r="103" spans="1:2" x14ac:dyDescent="0.25">
      <c r="A103">
        <v>101</v>
      </c>
      <c r="B103" s="4" t="s">
        <v>31</v>
      </c>
    </row>
    <row r="104" spans="1:2" x14ac:dyDescent="0.25">
      <c r="A104">
        <v>102</v>
      </c>
      <c r="B104" s="4" t="s">
        <v>31</v>
      </c>
    </row>
    <row r="105" spans="1:2" x14ac:dyDescent="0.25">
      <c r="A105">
        <v>103</v>
      </c>
      <c r="B105" s="4" t="s">
        <v>31</v>
      </c>
    </row>
    <row r="106" spans="1:2" x14ac:dyDescent="0.25">
      <c r="A106">
        <v>104</v>
      </c>
      <c r="B106" s="4" t="s">
        <v>31</v>
      </c>
    </row>
    <row r="107" spans="1:2" x14ac:dyDescent="0.25">
      <c r="A107">
        <v>105</v>
      </c>
      <c r="B107" s="4" t="s">
        <v>31</v>
      </c>
    </row>
    <row r="108" spans="1:2" x14ac:dyDescent="0.25">
      <c r="A108">
        <v>106</v>
      </c>
      <c r="B108" s="4" t="s">
        <v>31</v>
      </c>
    </row>
    <row r="109" spans="1:2" x14ac:dyDescent="0.25">
      <c r="A109">
        <v>107</v>
      </c>
      <c r="B109" s="4" t="s">
        <v>31</v>
      </c>
    </row>
    <row r="110" spans="1:2" x14ac:dyDescent="0.25">
      <c r="A110">
        <v>108</v>
      </c>
      <c r="B110" s="4" t="s">
        <v>31</v>
      </c>
    </row>
    <row r="111" spans="1:2" x14ac:dyDescent="0.25">
      <c r="A111">
        <v>109</v>
      </c>
      <c r="B111" s="4" t="s">
        <v>31</v>
      </c>
    </row>
    <row r="112" spans="1:2" x14ac:dyDescent="0.25">
      <c r="A112">
        <v>110</v>
      </c>
      <c r="B112" s="4" t="s">
        <v>31</v>
      </c>
    </row>
    <row r="113" spans="1:2" x14ac:dyDescent="0.25">
      <c r="A113">
        <v>111</v>
      </c>
      <c r="B113" s="4" t="s">
        <v>31</v>
      </c>
    </row>
    <row r="114" spans="1:2" x14ac:dyDescent="0.25">
      <c r="A114">
        <v>112</v>
      </c>
      <c r="B114" s="4" t="s">
        <v>31</v>
      </c>
    </row>
    <row r="115" spans="1:2" x14ac:dyDescent="0.25">
      <c r="A115">
        <v>113</v>
      </c>
      <c r="B115" s="4" t="s">
        <v>31</v>
      </c>
    </row>
    <row r="116" spans="1:2" x14ac:dyDescent="0.25">
      <c r="A116">
        <v>114</v>
      </c>
      <c r="B116" s="4" t="s">
        <v>31</v>
      </c>
    </row>
    <row r="117" spans="1:2" x14ac:dyDescent="0.25">
      <c r="A117">
        <v>115</v>
      </c>
      <c r="B117" s="4" t="s">
        <v>31</v>
      </c>
    </row>
    <row r="118" spans="1:2" x14ac:dyDescent="0.25">
      <c r="A118">
        <v>116</v>
      </c>
      <c r="B118" s="4" t="s">
        <v>31</v>
      </c>
    </row>
    <row r="119" spans="1:2" x14ac:dyDescent="0.25">
      <c r="A119">
        <v>117</v>
      </c>
      <c r="B119" s="4" t="s">
        <v>31</v>
      </c>
    </row>
    <row r="120" spans="1:2" x14ac:dyDescent="0.25">
      <c r="A120">
        <v>118</v>
      </c>
      <c r="B120" s="4" t="s">
        <v>31</v>
      </c>
    </row>
    <row r="121" spans="1:2" x14ac:dyDescent="0.25">
      <c r="A121">
        <v>119</v>
      </c>
      <c r="B121" s="4" t="s">
        <v>31</v>
      </c>
    </row>
    <row r="122" spans="1:2" x14ac:dyDescent="0.25">
      <c r="A122">
        <v>120</v>
      </c>
      <c r="B122" s="4" t="s">
        <v>31</v>
      </c>
    </row>
    <row r="123" spans="1:2" x14ac:dyDescent="0.25">
      <c r="A123">
        <v>121</v>
      </c>
      <c r="B123" s="4" t="s">
        <v>31</v>
      </c>
    </row>
    <row r="124" spans="1:2" x14ac:dyDescent="0.25">
      <c r="A124">
        <v>122</v>
      </c>
      <c r="B124" s="4" t="s">
        <v>31</v>
      </c>
    </row>
    <row r="125" spans="1:2" x14ac:dyDescent="0.25">
      <c r="A125">
        <v>123</v>
      </c>
      <c r="B125" s="4" t="s">
        <v>31</v>
      </c>
    </row>
    <row r="126" spans="1:2" x14ac:dyDescent="0.25">
      <c r="A126">
        <v>124</v>
      </c>
      <c r="B126" s="4" t="s">
        <v>31</v>
      </c>
    </row>
    <row r="127" spans="1:2" x14ac:dyDescent="0.25">
      <c r="A127">
        <v>125</v>
      </c>
      <c r="B127" s="4" t="s">
        <v>31</v>
      </c>
    </row>
    <row r="128" spans="1:2" x14ac:dyDescent="0.25">
      <c r="A128">
        <v>126</v>
      </c>
      <c r="B128" s="4" t="s">
        <v>31</v>
      </c>
    </row>
    <row r="129" spans="1:2" x14ac:dyDescent="0.25">
      <c r="A129">
        <v>127</v>
      </c>
      <c r="B129" s="4" t="s">
        <v>31</v>
      </c>
    </row>
    <row r="130" spans="1:2" x14ac:dyDescent="0.25">
      <c r="A130">
        <v>128</v>
      </c>
      <c r="B130" s="4" t="s">
        <v>31</v>
      </c>
    </row>
    <row r="131" spans="1:2" x14ac:dyDescent="0.25">
      <c r="A131">
        <v>129</v>
      </c>
      <c r="B131" s="4" t="s">
        <v>31</v>
      </c>
    </row>
    <row r="132" spans="1:2" x14ac:dyDescent="0.25">
      <c r="A132">
        <v>130</v>
      </c>
      <c r="B132" s="4" t="s">
        <v>31</v>
      </c>
    </row>
    <row r="133" spans="1:2" x14ac:dyDescent="0.25">
      <c r="A133">
        <v>131</v>
      </c>
      <c r="B133" s="4" t="s">
        <v>31</v>
      </c>
    </row>
    <row r="134" spans="1:2" x14ac:dyDescent="0.25">
      <c r="A134">
        <v>132</v>
      </c>
      <c r="B134" s="4" t="s">
        <v>31</v>
      </c>
    </row>
    <row r="135" spans="1:2" x14ac:dyDescent="0.25">
      <c r="A135">
        <v>133</v>
      </c>
      <c r="B135" s="4" t="s">
        <v>31</v>
      </c>
    </row>
    <row r="136" spans="1:2" x14ac:dyDescent="0.25">
      <c r="A136">
        <v>134</v>
      </c>
      <c r="B136" s="4" t="s">
        <v>31</v>
      </c>
    </row>
    <row r="137" spans="1:2" x14ac:dyDescent="0.25">
      <c r="A137">
        <v>135</v>
      </c>
      <c r="B137" s="4" t="s">
        <v>31</v>
      </c>
    </row>
    <row r="138" spans="1:2" x14ac:dyDescent="0.25">
      <c r="A138">
        <v>136</v>
      </c>
      <c r="B138" s="4" t="s">
        <v>31</v>
      </c>
    </row>
    <row r="139" spans="1:2" x14ac:dyDescent="0.25">
      <c r="A139">
        <v>137</v>
      </c>
      <c r="B139" s="4" t="s">
        <v>31</v>
      </c>
    </row>
    <row r="140" spans="1:2" x14ac:dyDescent="0.25">
      <c r="A140">
        <v>138</v>
      </c>
      <c r="B140" s="4" t="s">
        <v>31</v>
      </c>
    </row>
    <row r="141" spans="1:2" x14ac:dyDescent="0.25">
      <c r="A141">
        <v>139</v>
      </c>
      <c r="B141" s="4" t="s">
        <v>31</v>
      </c>
    </row>
    <row r="142" spans="1:2" x14ac:dyDescent="0.25">
      <c r="A142">
        <v>140</v>
      </c>
      <c r="B142" s="4" t="s">
        <v>31</v>
      </c>
    </row>
    <row r="143" spans="1:2" x14ac:dyDescent="0.25">
      <c r="A143">
        <v>141</v>
      </c>
      <c r="B143" s="4" t="s">
        <v>31</v>
      </c>
    </row>
    <row r="144" spans="1:2" x14ac:dyDescent="0.25">
      <c r="A144">
        <v>142</v>
      </c>
      <c r="B144" s="4" t="s">
        <v>31</v>
      </c>
    </row>
    <row r="145" spans="1:2" x14ac:dyDescent="0.25">
      <c r="A145">
        <v>143</v>
      </c>
      <c r="B145" s="4" t="s">
        <v>31</v>
      </c>
    </row>
    <row r="146" spans="1:2" x14ac:dyDescent="0.25">
      <c r="A146">
        <v>144</v>
      </c>
      <c r="B146" s="4" t="s">
        <v>31</v>
      </c>
    </row>
    <row r="147" spans="1:2" x14ac:dyDescent="0.25">
      <c r="A147">
        <v>145</v>
      </c>
      <c r="B147" s="4" t="s">
        <v>31</v>
      </c>
    </row>
    <row r="148" spans="1:2" x14ac:dyDescent="0.25">
      <c r="A148">
        <v>146</v>
      </c>
      <c r="B148" s="4" t="s">
        <v>31</v>
      </c>
    </row>
    <row r="149" spans="1:2" x14ac:dyDescent="0.25">
      <c r="A149">
        <v>147</v>
      </c>
      <c r="B149" s="4" t="s">
        <v>31</v>
      </c>
    </row>
    <row r="150" spans="1:2" x14ac:dyDescent="0.25">
      <c r="A150">
        <v>148</v>
      </c>
      <c r="B150" s="4" t="s">
        <v>31</v>
      </c>
    </row>
    <row r="151" spans="1:2" x14ac:dyDescent="0.25">
      <c r="A151">
        <v>149</v>
      </c>
      <c r="B151" s="4" t="s">
        <v>31</v>
      </c>
    </row>
    <row r="152" spans="1:2" x14ac:dyDescent="0.25">
      <c r="A152">
        <v>150</v>
      </c>
      <c r="B152" s="4" t="s">
        <v>31</v>
      </c>
    </row>
    <row r="153" spans="1:2" x14ac:dyDescent="0.25">
      <c r="A153">
        <v>151</v>
      </c>
      <c r="B153" s="4" t="s">
        <v>31</v>
      </c>
    </row>
    <row r="154" spans="1:2" x14ac:dyDescent="0.25">
      <c r="A154">
        <v>152</v>
      </c>
      <c r="B154" s="4" t="s">
        <v>31</v>
      </c>
    </row>
    <row r="155" spans="1:2" x14ac:dyDescent="0.25">
      <c r="A155">
        <v>153</v>
      </c>
      <c r="B155" s="4" t="s">
        <v>31</v>
      </c>
    </row>
    <row r="156" spans="1:2" x14ac:dyDescent="0.25">
      <c r="A156">
        <v>154</v>
      </c>
      <c r="B156" s="4" t="s">
        <v>31</v>
      </c>
    </row>
    <row r="157" spans="1:2" x14ac:dyDescent="0.25">
      <c r="A157">
        <v>155</v>
      </c>
      <c r="B157" s="4" t="s">
        <v>31</v>
      </c>
    </row>
    <row r="158" spans="1:2" x14ac:dyDescent="0.25">
      <c r="A158">
        <v>156</v>
      </c>
      <c r="B158" s="4" t="s">
        <v>31</v>
      </c>
    </row>
    <row r="159" spans="1:2" x14ac:dyDescent="0.25">
      <c r="A159">
        <v>157</v>
      </c>
      <c r="B159" s="4" t="s">
        <v>31</v>
      </c>
    </row>
    <row r="160" spans="1:2" x14ac:dyDescent="0.25">
      <c r="A160">
        <v>158</v>
      </c>
      <c r="B160" s="4" t="s">
        <v>31</v>
      </c>
    </row>
    <row r="161" spans="1:2" x14ac:dyDescent="0.25">
      <c r="A161">
        <v>159</v>
      </c>
      <c r="B161" s="4" t="s">
        <v>31</v>
      </c>
    </row>
    <row r="162" spans="1:2" x14ac:dyDescent="0.25">
      <c r="A162">
        <v>160</v>
      </c>
      <c r="B162" s="4" t="s">
        <v>31</v>
      </c>
    </row>
    <row r="163" spans="1:2" x14ac:dyDescent="0.25">
      <c r="A163">
        <v>161</v>
      </c>
      <c r="B163" s="4" t="s">
        <v>31</v>
      </c>
    </row>
    <row r="164" spans="1:2" x14ac:dyDescent="0.25">
      <c r="A164">
        <v>162</v>
      </c>
      <c r="B164" s="4" t="s">
        <v>31</v>
      </c>
    </row>
    <row r="165" spans="1:2" x14ac:dyDescent="0.25">
      <c r="A165">
        <v>163</v>
      </c>
      <c r="B165" s="4" t="s">
        <v>31</v>
      </c>
    </row>
    <row r="166" spans="1:2" x14ac:dyDescent="0.25">
      <c r="A166">
        <v>164</v>
      </c>
      <c r="B166" s="4" t="s">
        <v>31</v>
      </c>
    </row>
    <row r="167" spans="1:2" x14ac:dyDescent="0.25">
      <c r="A167">
        <v>165</v>
      </c>
      <c r="B167" s="4" t="s">
        <v>31</v>
      </c>
    </row>
    <row r="168" spans="1:2" x14ac:dyDescent="0.25">
      <c r="A168">
        <v>166</v>
      </c>
      <c r="B168" s="4" t="s">
        <v>31</v>
      </c>
    </row>
    <row r="169" spans="1:2" x14ac:dyDescent="0.25">
      <c r="A169">
        <v>167</v>
      </c>
      <c r="B169" s="4" t="s">
        <v>31</v>
      </c>
    </row>
    <row r="170" spans="1:2" x14ac:dyDescent="0.25">
      <c r="A170">
        <v>168</v>
      </c>
      <c r="B170" s="4" t="s">
        <v>31</v>
      </c>
    </row>
    <row r="171" spans="1:2" x14ac:dyDescent="0.25">
      <c r="A171">
        <v>169</v>
      </c>
      <c r="B171" s="4" t="s">
        <v>31</v>
      </c>
    </row>
    <row r="172" spans="1:2" x14ac:dyDescent="0.25">
      <c r="A172">
        <v>170</v>
      </c>
      <c r="B172" s="4" t="s">
        <v>31</v>
      </c>
    </row>
    <row r="173" spans="1:2" x14ac:dyDescent="0.25">
      <c r="A173">
        <v>171</v>
      </c>
      <c r="B173" s="4" t="s">
        <v>31</v>
      </c>
    </row>
    <row r="174" spans="1:2" x14ac:dyDescent="0.25">
      <c r="A174">
        <v>172</v>
      </c>
      <c r="B174" s="4" t="s">
        <v>31</v>
      </c>
    </row>
    <row r="175" spans="1:2" x14ac:dyDescent="0.25">
      <c r="A175">
        <v>173</v>
      </c>
      <c r="B175" s="4" t="s">
        <v>31</v>
      </c>
    </row>
    <row r="176" spans="1:2" x14ac:dyDescent="0.25">
      <c r="A176">
        <v>174</v>
      </c>
      <c r="B176" s="4" t="s">
        <v>31</v>
      </c>
    </row>
    <row r="177" spans="1:2" x14ac:dyDescent="0.25">
      <c r="A177">
        <v>175</v>
      </c>
      <c r="B177" s="4" t="s">
        <v>31</v>
      </c>
    </row>
    <row r="178" spans="1:2" x14ac:dyDescent="0.25">
      <c r="A178">
        <v>176</v>
      </c>
      <c r="B178" s="4" t="s">
        <v>31</v>
      </c>
    </row>
    <row r="179" spans="1:2" x14ac:dyDescent="0.25">
      <c r="A179">
        <v>177</v>
      </c>
      <c r="B179" s="4" t="s">
        <v>31</v>
      </c>
    </row>
    <row r="180" spans="1:2" x14ac:dyDescent="0.25">
      <c r="A180">
        <v>178</v>
      </c>
      <c r="B180" s="4" t="s">
        <v>31</v>
      </c>
    </row>
    <row r="181" spans="1:2" x14ac:dyDescent="0.25">
      <c r="A181">
        <v>179</v>
      </c>
      <c r="B181" s="4" t="s">
        <v>31</v>
      </c>
    </row>
    <row r="182" spans="1:2" x14ac:dyDescent="0.25">
      <c r="A182">
        <v>180</v>
      </c>
      <c r="B182" s="4" t="s">
        <v>31</v>
      </c>
    </row>
    <row r="183" spans="1:2" x14ac:dyDescent="0.25">
      <c r="A183">
        <v>181</v>
      </c>
      <c r="B183" s="4" t="s">
        <v>31</v>
      </c>
    </row>
    <row r="184" spans="1:2" x14ac:dyDescent="0.25">
      <c r="A184">
        <v>182</v>
      </c>
      <c r="B184" s="4" t="s">
        <v>31</v>
      </c>
    </row>
    <row r="185" spans="1:2" x14ac:dyDescent="0.25">
      <c r="A185">
        <v>183</v>
      </c>
      <c r="B185" s="4" t="s">
        <v>31</v>
      </c>
    </row>
    <row r="186" spans="1:2" x14ac:dyDescent="0.25">
      <c r="A186">
        <v>184</v>
      </c>
      <c r="B186" s="4" t="s">
        <v>31</v>
      </c>
    </row>
    <row r="187" spans="1:2" x14ac:dyDescent="0.25">
      <c r="A187">
        <v>185</v>
      </c>
      <c r="B187" s="4" t="s">
        <v>31</v>
      </c>
    </row>
    <row r="188" spans="1:2" x14ac:dyDescent="0.25">
      <c r="A188">
        <v>186</v>
      </c>
      <c r="B188" s="4" t="s">
        <v>31</v>
      </c>
    </row>
    <row r="189" spans="1:2" x14ac:dyDescent="0.25">
      <c r="A189">
        <v>187</v>
      </c>
      <c r="B189" s="4" t="s">
        <v>31</v>
      </c>
    </row>
    <row r="190" spans="1:2" x14ac:dyDescent="0.25">
      <c r="A190">
        <v>188</v>
      </c>
      <c r="B190" s="4" t="s">
        <v>31</v>
      </c>
    </row>
    <row r="191" spans="1:2" x14ac:dyDescent="0.25">
      <c r="A191">
        <v>189</v>
      </c>
      <c r="B191" s="4" t="s">
        <v>31</v>
      </c>
    </row>
    <row r="192" spans="1:2" x14ac:dyDescent="0.25">
      <c r="A192">
        <v>190</v>
      </c>
      <c r="B192" s="4" t="s">
        <v>31</v>
      </c>
    </row>
    <row r="193" spans="1:2" x14ac:dyDescent="0.25">
      <c r="A193">
        <v>191</v>
      </c>
      <c r="B193" s="4" t="s">
        <v>31</v>
      </c>
    </row>
    <row r="194" spans="1:2" x14ac:dyDescent="0.25">
      <c r="A194">
        <v>192</v>
      </c>
      <c r="B194" s="4" t="s">
        <v>31</v>
      </c>
    </row>
    <row r="195" spans="1:2" x14ac:dyDescent="0.25">
      <c r="A195">
        <v>193</v>
      </c>
      <c r="B195" s="4" t="s">
        <v>31</v>
      </c>
    </row>
    <row r="196" spans="1:2" x14ac:dyDescent="0.25">
      <c r="A196">
        <v>194</v>
      </c>
      <c r="B196" s="4" t="s">
        <v>31</v>
      </c>
    </row>
    <row r="197" spans="1:2" x14ac:dyDescent="0.25">
      <c r="A197">
        <v>195</v>
      </c>
      <c r="B197" s="4" t="s">
        <v>31</v>
      </c>
    </row>
    <row r="198" spans="1:2" x14ac:dyDescent="0.25">
      <c r="A198">
        <v>196</v>
      </c>
      <c r="B198" s="4" t="s">
        <v>31</v>
      </c>
    </row>
    <row r="199" spans="1:2" x14ac:dyDescent="0.25">
      <c r="A199">
        <v>197</v>
      </c>
      <c r="B199" s="4" t="s">
        <v>31</v>
      </c>
    </row>
    <row r="200" spans="1:2" x14ac:dyDescent="0.25">
      <c r="A200">
        <v>198</v>
      </c>
      <c r="B200" s="4" t="s">
        <v>31</v>
      </c>
    </row>
    <row r="201" spans="1:2" x14ac:dyDescent="0.25">
      <c r="A201">
        <v>199</v>
      </c>
      <c r="B201" s="4" t="s">
        <v>31</v>
      </c>
    </row>
    <row r="202" spans="1:2" x14ac:dyDescent="0.25">
      <c r="A202">
        <v>200</v>
      </c>
      <c r="B202" s="4" t="s">
        <v>31</v>
      </c>
    </row>
    <row r="203" spans="1:2" x14ac:dyDescent="0.25">
      <c r="A203">
        <v>201</v>
      </c>
      <c r="B203" s="4" t="s">
        <v>31</v>
      </c>
    </row>
    <row r="204" spans="1:2" x14ac:dyDescent="0.25">
      <c r="A204">
        <v>202</v>
      </c>
      <c r="B204" s="4" t="s">
        <v>31</v>
      </c>
    </row>
    <row r="205" spans="1:2" x14ac:dyDescent="0.25">
      <c r="A205">
        <v>203</v>
      </c>
      <c r="B205" s="4" t="s">
        <v>31</v>
      </c>
    </row>
    <row r="206" spans="1:2" x14ac:dyDescent="0.25">
      <c r="A206">
        <v>204</v>
      </c>
      <c r="B206" s="4" t="s">
        <v>31</v>
      </c>
    </row>
    <row r="207" spans="1:2" x14ac:dyDescent="0.25">
      <c r="A207">
        <v>205</v>
      </c>
      <c r="B207" s="4" t="s">
        <v>31</v>
      </c>
    </row>
    <row r="208" spans="1:2" x14ac:dyDescent="0.25">
      <c r="A208">
        <v>206</v>
      </c>
      <c r="B208" s="4" t="s">
        <v>31</v>
      </c>
    </row>
    <row r="209" spans="1:2" x14ac:dyDescent="0.25">
      <c r="A209">
        <v>207</v>
      </c>
      <c r="B209" s="4" t="s">
        <v>31</v>
      </c>
    </row>
    <row r="210" spans="1:2" x14ac:dyDescent="0.25">
      <c r="A210">
        <v>208</v>
      </c>
      <c r="B210" s="4" t="s">
        <v>31</v>
      </c>
    </row>
    <row r="211" spans="1:2" x14ac:dyDescent="0.25">
      <c r="A211">
        <v>209</v>
      </c>
      <c r="B211" s="4" t="s">
        <v>31</v>
      </c>
    </row>
    <row r="212" spans="1:2" x14ac:dyDescent="0.25">
      <c r="A212">
        <v>210</v>
      </c>
      <c r="B212" s="4" t="s">
        <v>31</v>
      </c>
    </row>
    <row r="213" spans="1:2" x14ac:dyDescent="0.25">
      <c r="A213">
        <v>211</v>
      </c>
      <c r="B213" s="4" t="s">
        <v>31</v>
      </c>
    </row>
    <row r="214" spans="1:2" x14ac:dyDescent="0.25">
      <c r="A214">
        <v>212</v>
      </c>
      <c r="B214" s="4" t="s">
        <v>31</v>
      </c>
    </row>
    <row r="215" spans="1:2" x14ac:dyDescent="0.25">
      <c r="A215">
        <v>213</v>
      </c>
      <c r="B215" s="4" t="s">
        <v>31</v>
      </c>
    </row>
    <row r="216" spans="1:2" x14ac:dyDescent="0.25">
      <c r="A216">
        <v>214</v>
      </c>
      <c r="B216" s="4" t="s">
        <v>31</v>
      </c>
    </row>
    <row r="217" spans="1:2" x14ac:dyDescent="0.25">
      <c r="A217">
        <v>215</v>
      </c>
      <c r="B217" s="4" t="s">
        <v>31</v>
      </c>
    </row>
    <row r="218" spans="1:2" x14ac:dyDescent="0.25">
      <c r="A218">
        <v>216</v>
      </c>
      <c r="B218" s="4" t="s">
        <v>31</v>
      </c>
    </row>
    <row r="219" spans="1:2" x14ac:dyDescent="0.25">
      <c r="A219">
        <v>217</v>
      </c>
      <c r="B219" s="4" t="s">
        <v>31</v>
      </c>
    </row>
    <row r="220" spans="1:2" x14ac:dyDescent="0.25">
      <c r="A220">
        <v>218</v>
      </c>
      <c r="B220" s="4" t="s">
        <v>31</v>
      </c>
    </row>
    <row r="221" spans="1:2" x14ac:dyDescent="0.25">
      <c r="A221">
        <v>219</v>
      </c>
      <c r="B221" s="4" t="s">
        <v>31</v>
      </c>
    </row>
    <row r="222" spans="1:2" x14ac:dyDescent="0.25">
      <c r="A222">
        <v>220</v>
      </c>
      <c r="B222" s="4" t="s">
        <v>31</v>
      </c>
    </row>
    <row r="223" spans="1:2" x14ac:dyDescent="0.25">
      <c r="A223">
        <v>221</v>
      </c>
      <c r="B223" s="4" t="s">
        <v>31</v>
      </c>
    </row>
    <row r="224" spans="1:2" x14ac:dyDescent="0.25">
      <c r="A224">
        <v>222</v>
      </c>
      <c r="B224" s="4" t="s">
        <v>31</v>
      </c>
    </row>
    <row r="225" spans="1:2" x14ac:dyDescent="0.25">
      <c r="A225">
        <v>223</v>
      </c>
      <c r="B225" s="4" t="s">
        <v>31</v>
      </c>
    </row>
    <row r="226" spans="1:2" x14ac:dyDescent="0.25">
      <c r="A226">
        <v>224</v>
      </c>
      <c r="B226" s="4" t="s">
        <v>31</v>
      </c>
    </row>
    <row r="227" spans="1:2" x14ac:dyDescent="0.25">
      <c r="A227">
        <v>225</v>
      </c>
      <c r="B227" s="4" t="s">
        <v>31</v>
      </c>
    </row>
    <row r="228" spans="1:2" x14ac:dyDescent="0.25">
      <c r="A228">
        <v>226</v>
      </c>
      <c r="B228" s="4" t="s">
        <v>31</v>
      </c>
    </row>
    <row r="229" spans="1:2" x14ac:dyDescent="0.25">
      <c r="A229">
        <v>227</v>
      </c>
      <c r="B229" s="4" t="s">
        <v>31</v>
      </c>
    </row>
    <row r="230" spans="1:2" x14ac:dyDescent="0.25">
      <c r="A230">
        <v>228</v>
      </c>
      <c r="B230" s="4" t="s">
        <v>31</v>
      </c>
    </row>
    <row r="231" spans="1:2" x14ac:dyDescent="0.25">
      <c r="A231">
        <v>229</v>
      </c>
      <c r="B231" s="4" t="s">
        <v>31</v>
      </c>
    </row>
    <row r="232" spans="1:2" x14ac:dyDescent="0.25">
      <c r="A232">
        <v>230</v>
      </c>
      <c r="B232" s="4" t="s">
        <v>31</v>
      </c>
    </row>
    <row r="233" spans="1:2" x14ac:dyDescent="0.25">
      <c r="A233">
        <v>231</v>
      </c>
      <c r="B233" s="4" t="s">
        <v>31</v>
      </c>
    </row>
    <row r="234" spans="1:2" x14ac:dyDescent="0.25">
      <c r="A234">
        <v>232</v>
      </c>
      <c r="B234" s="4" t="s">
        <v>31</v>
      </c>
    </row>
    <row r="235" spans="1:2" x14ac:dyDescent="0.25">
      <c r="A235">
        <v>233</v>
      </c>
      <c r="B235" s="4" t="s">
        <v>31</v>
      </c>
    </row>
    <row r="236" spans="1:2" x14ac:dyDescent="0.25">
      <c r="A236">
        <v>234</v>
      </c>
      <c r="B236" s="4" t="s">
        <v>31</v>
      </c>
    </row>
    <row r="237" spans="1:2" x14ac:dyDescent="0.25">
      <c r="A237">
        <v>235</v>
      </c>
      <c r="B237" s="4" t="s">
        <v>31</v>
      </c>
    </row>
    <row r="238" spans="1:2" x14ac:dyDescent="0.25">
      <c r="A238">
        <v>236</v>
      </c>
      <c r="B238" s="4" t="s">
        <v>31</v>
      </c>
    </row>
    <row r="239" spans="1:2" x14ac:dyDescent="0.25">
      <c r="A239">
        <v>237</v>
      </c>
      <c r="B239" s="4" t="s">
        <v>31</v>
      </c>
    </row>
    <row r="240" spans="1:2" x14ac:dyDescent="0.25">
      <c r="A240">
        <v>238</v>
      </c>
      <c r="B240" s="4" t="s">
        <v>31</v>
      </c>
    </row>
    <row r="241" spans="1:2" x14ac:dyDescent="0.25">
      <c r="A241">
        <v>239</v>
      </c>
      <c r="B241" s="4" t="s">
        <v>31</v>
      </c>
    </row>
    <row r="242" spans="1:2" x14ac:dyDescent="0.25">
      <c r="A242">
        <v>240</v>
      </c>
      <c r="B242" s="4" t="s">
        <v>31</v>
      </c>
    </row>
    <row r="243" spans="1:2" x14ac:dyDescent="0.25">
      <c r="A243">
        <v>241</v>
      </c>
      <c r="B243" s="4" t="s">
        <v>31</v>
      </c>
    </row>
    <row r="244" spans="1:2" x14ac:dyDescent="0.25">
      <c r="A244">
        <v>242</v>
      </c>
      <c r="B244" s="4" t="s">
        <v>31</v>
      </c>
    </row>
    <row r="245" spans="1:2" x14ac:dyDescent="0.25">
      <c r="A245">
        <v>243</v>
      </c>
      <c r="B245" s="4" t="s">
        <v>31</v>
      </c>
    </row>
    <row r="246" spans="1:2" x14ac:dyDescent="0.25">
      <c r="A246">
        <v>244</v>
      </c>
      <c r="B246" s="4" t="s">
        <v>31</v>
      </c>
    </row>
    <row r="247" spans="1:2" x14ac:dyDescent="0.25">
      <c r="A247">
        <v>245</v>
      </c>
      <c r="B247" s="4" t="s">
        <v>31</v>
      </c>
    </row>
    <row r="248" spans="1:2" x14ac:dyDescent="0.25">
      <c r="A248">
        <v>246</v>
      </c>
      <c r="B248" s="4" t="s">
        <v>31</v>
      </c>
    </row>
    <row r="249" spans="1:2" x14ac:dyDescent="0.25">
      <c r="A249">
        <v>247</v>
      </c>
      <c r="B249" s="4" t="s">
        <v>31</v>
      </c>
    </row>
    <row r="250" spans="1:2" x14ac:dyDescent="0.25">
      <c r="A250">
        <v>248</v>
      </c>
      <c r="B250" s="4" t="s">
        <v>31</v>
      </c>
    </row>
    <row r="251" spans="1:2" x14ac:dyDescent="0.25">
      <c r="A251">
        <v>249</v>
      </c>
      <c r="B251" s="4" t="s">
        <v>31</v>
      </c>
    </row>
    <row r="252" spans="1:2" x14ac:dyDescent="0.25">
      <c r="A252">
        <v>250</v>
      </c>
      <c r="B252" s="4" t="s">
        <v>31</v>
      </c>
    </row>
    <row r="253" spans="1:2" x14ac:dyDescent="0.25">
      <c r="A253">
        <v>251</v>
      </c>
      <c r="B253" s="4" t="s">
        <v>31</v>
      </c>
    </row>
    <row r="254" spans="1:2" x14ac:dyDescent="0.25">
      <c r="A254">
        <v>252</v>
      </c>
      <c r="B254" s="4" t="s">
        <v>31</v>
      </c>
    </row>
    <row r="255" spans="1:2" x14ac:dyDescent="0.25">
      <c r="A255">
        <v>253</v>
      </c>
      <c r="B255" s="4" t="s">
        <v>31</v>
      </c>
    </row>
    <row r="256" spans="1:2" x14ac:dyDescent="0.25">
      <c r="A256">
        <v>254</v>
      </c>
      <c r="B256" s="4" t="s">
        <v>31</v>
      </c>
    </row>
    <row r="257" spans="1:2" x14ac:dyDescent="0.25">
      <c r="A257">
        <v>255</v>
      </c>
      <c r="B257" s="4" t="s">
        <v>31</v>
      </c>
    </row>
    <row r="258" spans="1:2" x14ac:dyDescent="0.25">
      <c r="A258">
        <v>256</v>
      </c>
      <c r="B258" s="4" t="s">
        <v>31</v>
      </c>
    </row>
    <row r="259" spans="1:2" x14ac:dyDescent="0.25">
      <c r="A259">
        <v>257</v>
      </c>
      <c r="B259" s="4" t="s">
        <v>31</v>
      </c>
    </row>
    <row r="260" spans="1:2" x14ac:dyDescent="0.25">
      <c r="A260">
        <v>258</v>
      </c>
      <c r="B260" s="4" t="s">
        <v>31</v>
      </c>
    </row>
    <row r="261" spans="1:2" x14ac:dyDescent="0.25">
      <c r="A261">
        <v>259</v>
      </c>
      <c r="B261" s="4" t="s">
        <v>31</v>
      </c>
    </row>
    <row r="262" spans="1:2" x14ac:dyDescent="0.25">
      <c r="A262">
        <v>260</v>
      </c>
      <c r="B262" s="4" t="s">
        <v>31</v>
      </c>
    </row>
    <row r="263" spans="1:2" x14ac:dyDescent="0.25">
      <c r="A263">
        <v>261</v>
      </c>
      <c r="B263" s="4" t="s">
        <v>31</v>
      </c>
    </row>
    <row r="264" spans="1:2" x14ac:dyDescent="0.25">
      <c r="A264">
        <v>262</v>
      </c>
      <c r="B264" s="4" t="s">
        <v>31</v>
      </c>
    </row>
    <row r="265" spans="1:2" x14ac:dyDescent="0.25">
      <c r="A265">
        <v>263</v>
      </c>
      <c r="B265" s="4" t="s">
        <v>31</v>
      </c>
    </row>
    <row r="266" spans="1:2" x14ac:dyDescent="0.25">
      <c r="A266">
        <v>264</v>
      </c>
      <c r="B266" s="4" t="s">
        <v>31</v>
      </c>
    </row>
    <row r="267" spans="1:2" x14ac:dyDescent="0.25">
      <c r="A267">
        <v>265</v>
      </c>
      <c r="B267" s="4" t="s">
        <v>31</v>
      </c>
    </row>
    <row r="268" spans="1:2" x14ac:dyDescent="0.25">
      <c r="A268">
        <v>266</v>
      </c>
      <c r="B268" s="4" t="s">
        <v>31</v>
      </c>
    </row>
    <row r="269" spans="1:2" x14ac:dyDescent="0.25">
      <c r="A269">
        <v>267</v>
      </c>
      <c r="B269" s="4" t="s">
        <v>31</v>
      </c>
    </row>
    <row r="270" spans="1:2" x14ac:dyDescent="0.25">
      <c r="A270">
        <v>268</v>
      </c>
      <c r="B270" s="4" t="s">
        <v>31</v>
      </c>
    </row>
    <row r="271" spans="1:2" x14ac:dyDescent="0.25">
      <c r="A271">
        <v>269</v>
      </c>
      <c r="B271" s="4" t="s">
        <v>31</v>
      </c>
    </row>
    <row r="272" spans="1:2" x14ac:dyDescent="0.25">
      <c r="A272">
        <v>270</v>
      </c>
      <c r="B272" s="4" t="s">
        <v>31</v>
      </c>
    </row>
    <row r="273" spans="1:2" x14ac:dyDescent="0.25">
      <c r="A273">
        <v>271</v>
      </c>
      <c r="B273" s="4" t="s">
        <v>31</v>
      </c>
    </row>
    <row r="274" spans="1:2" x14ac:dyDescent="0.25">
      <c r="A274">
        <v>272</v>
      </c>
      <c r="B274" s="4" t="s">
        <v>31</v>
      </c>
    </row>
    <row r="275" spans="1:2" x14ac:dyDescent="0.25">
      <c r="A275">
        <v>273</v>
      </c>
      <c r="B275" s="4" t="s">
        <v>31</v>
      </c>
    </row>
    <row r="276" spans="1:2" x14ac:dyDescent="0.25">
      <c r="A276">
        <v>274</v>
      </c>
      <c r="B276" s="4" t="s">
        <v>31</v>
      </c>
    </row>
    <row r="277" spans="1:2" x14ac:dyDescent="0.25">
      <c r="A277">
        <v>275</v>
      </c>
      <c r="B277" s="4" t="s">
        <v>31</v>
      </c>
    </row>
    <row r="278" spans="1:2" x14ac:dyDescent="0.25">
      <c r="A278">
        <v>276</v>
      </c>
      <c r="B278" s="4" t="s">
        <v>31</v>
      </c>
    </row>
    <row r="279" spans="1:2" x14ac:dyDescent="0.25">
      <c r="A279">
        <v>277</v>
      </c>
      <c r="B279" s="4" t="s">
        <v>31</v>
      </c>
    </row>
    <row r="280" spans="1:2" x14ac:dyDescent="0.25">
      <c r="A280">
        <v>278</v>
      </c>
      <c r="B280" s="4" t="s">
        <v>31</v>
      </c>
    </row>
    <row r="281" spans="1:2" x14ac:dyDescent="0.25">
      <c r="A281">
        <v>279</v>
      </c>
      <c r="B281" s="4" t="s">
        <v>31</v>
      </c>
    </row>
    <row r="282" spans="1:2" x14ac:dyDescent="0.25">
      <c r="A282">
        <v>280</v>
      </c>
      <c r="B282" s="4" t="s">
        <v>31</v>
      </c>
    </row>
    <row r="283" spans="1:2" x14ac:dyDescent="0.25">
      <c r="A283">
        <v>281</v>
      </c>
      <c r="B283" s="4" t="s">
        <v>31</v>
      </c>
    </row>
    <row r="284" spans="1:2" x14ac:dyDescent="0.25">
      <c r="A284">
        <v>282</v>
      </c>
      <c r="B284" s="4" t="s">
        <v>31</v>
      </c>
    </row>
    <row r="285" spans="1:2" x14ac:dyDescent="0.25">
      <c r="A285">
        <v>283</v>
      </c>
      <c r="B285" s="4" t="s">
        <v>31</v>
      </c>
    </row>
    <row r="286" spans="1:2" x14ac:dyDescent="0.25">
      <c r="A286">
        <v>284</v>
      </c>
      <c r="B286" s="4" t="s">
        <v>31</v>
      </c>
    </row>
    <row r="287" spans="1:2" x14ac:dyDescent="0.25">
      <c r="A287">
        <v>285</v>
      </c>
      <c r="B287" s="4" t="s">
        <v>31</v>
      </c>
    </row>
    <row r="288" spans="1:2" x14ac:dyDescent="0.25">
      <c r="A288">
        <v>286</v>
      </c>
      <c r="B288" s="4" t="s">
        <v>31</v>
      </c>
    </row>
    <row r="289" spans="1:2" x14ac:dyDescent="0.25">
      <c r="A289">
        <v>287</v>
      </c>
      <c r="B289" s="4" t="s">
        <v>31</v>
      </c>
    </row>
    <row r="290" spans="1:2" x14ac:dyDescent="0.25">
      <c r="A290">
        <v>288</v>
      </c>
      <c r="B290" s="4" t="s">
        <v>31</v>
      </c>
    </row>
    <row r="291" spans="1:2" x14ac:dyDescent="0.25">
      <c r="A291">
        <v>289</v>
      </c>
      <c r="B291" s="4" t="s">
        <v>31</v>
      </c>
    </row>
    <row r="292" spans="1:2" x14ac:dyDescent="0.25">
      <c r="A292">
        <v>290</v>
      </c>
      <c r="B292" s="4" t="s">
        <v>31</v>
      </c>
    </row>
    <row r="293" spans="1:2" x14ac:dyDescent="0.25">
      <c r="A293">
        <v>291</v>
      </c>
      <c r="B293" s="4" t="s">
        <v>31</v>
      </c>
    </row>
    <row r="294" spans="1:2" x14ac:dyDescent="0.25">
      <c r="A294">
        <v>292</v>
      </c>
      <c r="B294" s="4" t="s">
        <v>31</v>
      </c>
    </row>
    <row r="295" spans="1:2" x14ac:dyDescent="0.25">
      <c r="A295">
        <v>293</v>
      </c>
      <c r="B295" s="4" t="s">
        <v>31</v>
      </c>
    </row>
    <row r="296" spans="1:2" x14ac:dyDescent="0.25">
      <c r="A296">
        <v>294</v>
      </c>
      <c r="B296" s="4" t="s">
        <v>31</v>
      </c>
    </row>
    <row r="297" spans="1:2" x14ac:dyDescent="0.25">
      <c r="A297">
        <v>295</v>
      </c>
      <c r="B297" s="4" t="s">
        <v>31</v>
      </c>
    </row>
    <row r="298" spans="1:2" x14ac:dyDescent="0.25">
      <c r="A298">
        <v>296</v>
      </c>
      <c r="B298" s="4" t="s">
        <v>31</v>
      </c>
    </row>
    <row r="299" spans="1:2" x14ac:dyDescent="0.25">
      <c r="A299">
        <v>297</v>
      </c>
      <c r="B299" s="4" t="s">
        <v>31</v>
      </c>
    </row>
    <row r="300" spans="1:2" x14ac:dyDescent="0.25">
      <c r="A300">
        <v>298</v>
      </c>
      <c r="B300" s="4" t="s">
        <v>31</v>
      </c>
    </row>
    <row r="301" spans="1:2" x14ac:dyDescent="0.25">
      <c r="A301">
        <v>299</v>
      </c>
      <c r="B301" s="4" t="s">
        <v>31</v>
      </c>
    </row>
    <row r="302" spans="1:2" x14ac:dyDescent="0.25">
      <c r="A302">
        <v>300</v>
      </c>
      <c r="B302" s="4" t="s">
        <v>31</v>
      </c>
    </row>
    <row r="303" spans="1:2" x14ac:dyDescent="0.25">
      <c r="A303">
        <v>301</v>
      </c>
      <c r="B303" s="4" t="s">
        <v>31</v>
      </c>
    </row>
    <row r="304" spans="1:2" x14ac:dyDescent="0.25">
      <c r="A304">
        <v>302</v>
      </c>
      <c r="B304" s="4" t="s">
        <v>31</v>
      </c>
    </row>
    <row r="305" spans="1:2" x14ac:dyDescent="0.25">
      <c r="A305">
        <v>303</v>
      </c>
      <c r="B305" s="4" t="s">
        <v>31</v>
      </c>
    </row>
    <row r="306" spans="1:2" x14ac:dyDescent="0.25">
      <c r="A306">
        <v>304</v>
      </c>
      <c r="B306" s="4" t="s">
        <v>31</v>
      </c>
    </row>
    <row r="307" spans="1:2" x14ac:dyDescent="0.25">
      <c r="A307">
        <v>305</v>
      </c>
      <c r="B307" s="4" t="s">
        <v>31</v>
      </c>
    </row>
    <row r="308" spans="1:2" x14ac:dyDescent="0.25">
      <c r="A308">
        <v>306</v>
      </c>
      <c r="B308" s="4" t="s">
        <v>31</v>
      </c>
    </row>
    <row r="309" spans="1:2" x14ac:dyDescent="0.25">
      <c r="A309">
        <v>307</v>
      </c>
      <c r="B309" s="4" t="s">
        <v>31</v>
      </c>
    </row>
    <row r="310" spans="1:2" x14ac:dyDescent="0.25">
      <c r="A310">
        <v>308</v>
      </c>
      <c r="B310" s="4" t="s">
        <v>31</v>
      </c>
    </row>
    <row r="311" spans="1:2" x14ac:dyDescent="0.25">
      <c r="A311">
        <v>309</v>
      </c>
      <c r="B311" s="4" t="s">
        <v>31</v>
      </c>
    </row>
    <row r="312" spans="1:2" x14ac:dyDescent="0.25">
      <c r="A312">
        <v>310</v>
      </c>
      <c r="B312" s="4" t="s">
        <v>31</v>
      </c>
    </row>
    <row r="313" spans="1:2" x14ac:dyDescent="0.25">
      <c r="A313">
        <v>311</v>
      </c>
      <c r="B313" s="4" t="s">
        <v>31</v>
      </c>
    </row>
    <row r="314" spans="1:2" x14ac:dyDescent="0.25">
      <c r="A314">
        <v>312</v>
      </c>
      <c r="B314" s="4" t="s">
        <v>31</v>
      </c>
    </row>
    <row r="315" spans="1:2" x14ac:dyDescent="0.25">
      <c r="A315">
        <v>313</v>
      </c>
      <c r="B315" s="4" t="s">
        <v>31</v>
      </c>
    </row>
    <row r="316" spans="1:2" x14ac:dyDescent="0.25">
      <c r="A316">
        <v>314</v>
      </c>
      <c r="B316" s="4" t="s">
        <v>31</v>
      </c>
    </row>
    <row r="317" spans="1:2" x14ac:dyDescent="0.25">
      <c r="A317">
        <v>315</v>
      </c>
      <c r="B317" s="4" t="s">
        <v>31</v>
      </c>
    </row>
    <row r="318" spans="1:2" x14ac:dyDescent="0.25">
      <c r="A318">
        <v>316</v>
      </c>
      <c r="B318" s="4" t="s">
        <v>31</v>
      </c>
    </row>
    <row r="319" spans="1:2" x14ac:dyDescent="0.25">
      <c r="A319">
        <v>317</v>
      </c>
      <c r="B319" s="4" t="s">
        <v>31</v>
      </c>
    </row>
    <row r="320" spans="1:2" x14ac:dyDescent="0.25">
      <c r="A320">
        <v>318</v>
      </c>
      <c r="B320" s="4" t="s">
        <v>31</v>
      </c>
    </row>
    <row r="321" spans="1:2" x14ac:dyDescent="0.25">
      <c r="A321">
        <v>319</v>
      </c>
      <c r="B321" s="4" t="s">
        <v>31</v>
      </c>
    </row>
    <row r="322" spans="1:2" x14ac:dyDescent="0.25">
      <c r="A322">
        <v>320</v>
      </c>
      <c r="B322" s="4" t="s">
        <v>31</v>
      </c>
    </row>
    <row r="323" spans="1:2" x14ac:dyDescent="0.25">
      <c r="A323">
        <v>321</v>
      </c>
      <c r="B323" s="4" t="s">
        <v>31</v>
      </c>
    </row>
    <row r="324" spans="1:2" x14ac:dyDescent="0.25">
      <c r="A324">
        <v>322</v>
      </c>
      <c r="B324" s="4" t="s">
        <v>31</v>
      </c>
    </row>
    <row r="325" spans="1:2" x14ac:dyDescent="0.25">
      <c r="A325">
        <v>323</v>
      </c>
      <c r="B325" s="4" t="s">
        <v>31</v>
      </c>
    </row>
    <row r="326" spans="1:2" x14ac:dyDescent="0.25">
      <c r="A326">
        <v>324</v>
      </c>
      <c r="B326" s="4" t="s">
        <v>31</v>
      </c>
    </row>
    <row r="327" spans="1:2" x14ac:dyDescent="0.25">
      <c r="A327">
        <v>325</v>
      </c>
      <c r="B327" s="4" t="s">
        <v>31</v>
      </c>
    </row>
    <row r="328" spans="1:2" x14ac:dyDescent="0.25">
      <c r="A328">
        <v>326</v>
      </c>
      <c r="B328" s="4" t="s">
        <v>31</v>
      </c>
    </row>
    <row r="329" spans="1:2" x14ac:dyDescent="0.25">
      <c r="A329">
        <v>327</v>
      </c>
      <c r="B329" s="4" t="s">
        <v>31</v>
      </c>
    </row>
    <row r="330" spans="1:2" x14ac:dyDescent="0.25">
      <c r="A330">
        <v>328</v>
      </c>
      <c r="B330" s="4" t="s">
        <v>31</v>
      </c>
    </row>
    <row r="331" spans="1:2" x14ac:dyDescent="0.25">
      <c r="A331">
        <v>329</v>
      </c>
      <c r="B331" s="4" t="s">
        <v>31</v>
      </c>
    </row>
    <row r="332" spans="1:2" x14ac:dyDescent="0.25">
      <c r="A332">
        <v>330</v>
      </c>
      <c r="B332" s="4" t="s">
        <v>31</v>
      </c>
    </row>
    <row r="333" spans="1:2" x14ac:dyDescent="0.25">
      <c r="A333">
        <v>331</v>
      </c>
      <c r="B333" s="4" t="s">
        <v>31</v>
      </c>
    </row>
    <row r="334" spans="1:2" x14ac:dyDescent="0.25">
      <c r="A334">
        <v>332</v>
      </c>
      <c r="B334" s="4" t="s">
        <v>31</v>
      </c>
    </row>
    <row r="335" spans="1:2" x14ac:dyDescent="0.25">
      <c r="A335">
        <v>333</v>
      </c>
      <c r="B335" s="4" t="s">
        <v>31</v>
      </c>
    </row>
    <row r="336" spans="1:2" x14ac:dyDescent="0.25">
      <c r="A336">
        <v>334</v>
      </c>
      <c r="B336" s="4" t="s">
        <v>31</v>
      </c>
    </row>
    <row r="337" spans="1:2" x14ac:dyDescent="0.25">
      <c r="A337">
        <v>335</v>
      </c>
      <c r="B337" s="4" t="s">
        <v>31</v>
      </c>
    </row>
    <row r="338" spans="1:2" x14ac:dyDescent="0.25">
      <c r="A338">
        <v>336</v>
      </c>
      <c r="B338" s="4" t="s">
        <v>31</v>
      </c>
    </row>
    <row r="339" spans="1:2" x14ac:dyDescent="0.25">
      <c r="A339">
        <v>337</v>
      </c>
      <c r="B339" s="4" t="s">
        <v>31</v>
      </c>
    </row>
    <row r="340" spans="1:2" x14ac:dyDescent="0.25">
      <c r="A340">
        <v>338</v>
      </c>
      <c r="B340" s="4" t="s">
        <v>31</v>
      </c>
    </row>
    <row r="341" spans="1:2" x14ac:dyDescent="0.25">
      <c r="A341">
        <v>339</v>
      </c>
      <c r="B341" s="4" t="s">
        <v>31</v>
      </c>
    </row>
    <row r="342" spans="1:2" x14ac:dyDescent="0.25">
      <c r="A342">
        <v>340</v>
      </c>
      <c r="B342" s="4" t="s">
        <v>31</v>
      </c>
    </row>
    <row r="343" spans="1:2" x14ac:dyDescent="0.25">
      <c r="A343">
        <v>341</v>
      </c>
      <c r="B343" s="4" t="s">
        <v>31</v>
      </c>
    </row>
    <row r="344" spans="1:2" x14ac:dyDescent="0.25">
      <c r="A344">
        <v>342</v>
      </c>
      <c r="B344" s="4" t="s">
        <v>31</v>
      </c>
    </row>
    <row r="345" spans="1:2" x14ac:dyDescent="0.25">
      <c r="A345">
        <v>343</v>
      </c>
      <c r="B345" s="4" t="s">
        <v>31</v>
      </c>
    </row>
    <row r="346" spans="1:2" x14ac:dyDescent="0.25">
      <c r="A346">
        <v>344</v>
      </c>
      <c r="B346" s="4" t="s">
        <v>31</v>
      </c>
    </row>
    <row r="347" spans="1:2" x14ac:dyDescent="0.25">
      <c r="A347">
        <v>345</v>
      </c>
      <c r="B347" s="4" t="s">
        <v>31</v>
      </c>
    </row>
    <row r="348" spans="1:2" x14ac:dyDescent="0.25">
      <c r="A348">
        <v>346</v>
      </c>
      <c r="B348" s="4" t="s">
        <v>31</v>
      </c>
    </row>
    <row r="349" spans="1:2" x14ac:dyDescent="0.25">
      <c r="A349">
        <v>347</v>
      </c>
      <c r="B349" s="4" t="s">
        <v>31</v>
      </c>
    </row>
    <row r="350" spans="1:2" x14ac:dyDescent="0.25">
      <c r="A350">
        <v>348</v>
      </c>
      <c r="B350" s="4" t="s">
        <v>31</v>
      </c>
    </row>
    <row r="351" spans="1:2" x14ac:dyDescent="0.25">
      <c r="A351">
        <v>349</v>
      </c>
      <c r="B351" s="4" t="s">
        <v>31</v>
      </c>
    </row>
    <row r="352" spans="1:2" x14ac:dyDescent="0.25">
      <c r="A352">
        <v>350</v>
      </c>
      <c r="B352" s="4" t="s">
        <v>31</v>
      </c>
    </row>
    <row r="353" spans="1:2" x14ac:dyDescent="0.25">
      <c r="A353">
        <v>351</v>
      </c>
      <c r="B353" s="4" t="s">
        <v>31</v>
      </c>
    </row>
    <row r="354" spans="1:2" x14ac:dyDescent="0.25">
      <c r="A354">
        <v>352</v>
      </c>
      <c r="B354" s="4" t="s">
        <v>31</v>
      </c>
    </row>
    <row r="355" spans="1:2" x14ac:dyDescent="0.25">
      <c r="A355">
        <v>353</v>
      </c>
      <c r="B355" s="4" t="s">
        <v>31</v>
      </c>
    </row>
    <row r="356" spans="1:2" x14ac:dyDescent="0.25">
      <c r="A356">
        <v>354</v>
      </c>
      <c r="B356" s="4" t="s">
        <v>31</v>
      </c>
    </row>
    <row r="357" spans="1:2" x14ac:dyDescent="0.25">
      <c r="A357">
        <v>355</v>
      </c>
      <c r="B357" s="4" t="s">
        <v>31</v>
      </c>
    </row>
    <row r="358" spans="1:2" x14ac:dyDescent="0.25">
      <c r="A358">
        <v>356</v>
      </c>
      <c r="B358" s="4" t="s">
        <v>31</v>
      </c>
    </row>
    <row r="359" spans="1:2" x14ac:dyDescent="0.25">
      <c r="A359">
        <v>357</v>
      </c>
      <c r="B359" s="4" t="s">
        <v>31</v>
      </c>
    </row>
    <row r="360" spans="1:2" x14ac:dyDescent="0.25">
      <c r="A360">
        <v>358</v>
      </c>
      <c r="B360" s="4" t="s">
        <v>31</v>
      </c>
    </row>
    <row r="361" spans="1:2" x14ac:dyDescent="0.25">
      <c r="A361">
        <v>359</v>
      </c>
      <c r="B361" s="4" t="s">
        <v>31</v>
      </c>
    </row>
    <row r="362" spans="1:2" x14ac:dyDescent="0.25">
      <c r="A362">
        <v>360</v>
      </c>
      <c r="B362" s="4" t="s">
        <v>31</v>
      </c>
    </row>
    <row r="363" spans="1:2" x14ac:dyDescent="0.25">
      <c r="A363">
        <v>361</v>
      </c>
      <c r="B363" s="4" t="s">
        <v>31</v>
      </c>
    </row>
    <row r="364" spans="1:2" x14ac:dyDescent="0.25">
      <c r="A364">
        <v>362</v>
      </c>
      <c r="B364" s="4" t="s">
        <v>31</v>
      </c>
    </row>
    <row r="365" spans="1:2" x14ac:dyDescent="0.25">
      <c r="A365">
        <v>363</v>
      </c>
      <c r="B365" s="4" t="s">
        <v>31</v>
      </c>
    </row>
    <row r="366" spans="1:2" x14ac:dyDescent="0.25">
      <c r="A366">
        <v>364</v>
      </c>
      <c r="B366" s="4" t="s">
        <v>31</v>
      </c>
    </row>
    <row r="367" spans="1:2" x14ac:dyDescent="0.25">
      <c r="A367">
        <v>365</v>
      </c>
      <c r="B367" s="4" t="s">
        <v>31</v>
      </c>
    </row>
    <row r="368" spans="1:2" x14ac:dyDescent="0.25">
      <c r="A368">
        <v>366</v>
      </c>
      <c r="B368" s="4" t="s">
        <v>31</v>
      </c>
    </row>
    <row r="369" spans="1:2" x14ac:dyDescent="0.25">
      <c r="A369">
        <v>367</v>
      </c>
      <c r="B369" s="4" t="s">
        <v>31</v>
      </c>
    </row>
    <row r="370" spans="1:2" x14ac:dyDescent="0.25">
      <c r="A370">
        <v>368</v>
      </c>
      <c r="B370" s="4" t="s">
        <v>31</v>
      </c>
    </row>
    <row r="371" spans="1:2" x14ac:dyDescent="0.25">
      <c r="A371">
        <v>369</v>
      </c>
      <c r="B371" s="4" t="s">
        <v>31</v>
      </c>
    </row>
    <row r="372" spans="1:2" x14ac:dyDescent="0.25">
      <c r="A372">
        <v>370</v>
      </c>
      <c r="B372" s="4" t="s">
        <v>31</v>
      </c>
    </row>
    <row r="373" spans="1:2" x14ac:dyDescent="0.25">
      <c r="A373">
        <v>371</v>
      </c>
      <c r="B373" s="4" t="s">
        <v>31</v>
      </c>
    </row>
    <row r="374" spans="1:2" x14ac:dyDescent="0.25">
      <c r="A374">
        <v>372</v>
      </c>
      <c r="B374" s="4" t="s">
        <v>31</v>
      </c>
    </row>
    <row r="375" spans="1:2" x14ac:dyDescent="0.25">
      <c r="A375">
        <v>373</v>
      </c>
      <c r="B375" s="4" t="s">
        <v>31</v>
      </c>
    </row>
    <row r="376" spans="1:2" x14ac:dyDescent="0.25">
      <c r="A376">
        <v>374</v>
      </c>
      <c r="B376" s="4" t="s">
        <v>31</v>
      </c>
    </row>
    <row r="377" spans="1:2" x14ac:dyDescent="0.25">
      <c r="A377">
        <v>375</v>
      </c>
      <c r="B377" s="4" t="s">
        <v>31</v>
      </c>
    </row>
    <row r="378" spans="1:2" x14ac:dyDescent="0.25">
      <c r="A378">
        <v>376</v>
      </c>
      <c r="B378" s="4" t="s">
        <v>31</v>
      </c>
    </row>
    <row r="379" spans="1:2" x14ac:dyDescent="0.25">
      <c r="A379">
        <v>377</v>
      </c>
      <c r="B379" s="4" t="s">
        <v>31</v>
      </c>
    </row>
    <row r="380" spans="1:2" x14ac:dyDescent="0.25">
      <c r="A380">
        <v>378</v>
      </c>
      <c r="B380" s="4" t="s">
        <v>31</v>
      </c>
    </row>
    <row r="381" spans="1:2" x14ac:dyDescent="0.25">
      <c r="A381">
        <v>379</v>
      </c>
      <c r="B381" s="4" t="s">
        <v>31</v>
      </c>
    </row>
    <row r="382" spans="1:2" x14ac:dyDescent="0.25">
      <c r="A382">
        <v>380</v>
      </c>
      <c r="B382" s="4" t="s">
        <v>31</v>
      </c>
    </row>
    <row r="383" spans="1:2" x14ac:dyDescent="0.25">
      <c r="A383">
        <v>381</v>
      </c>
      <c r="B383" s="4" t="s">
        <v>31</v>
      </c>
    </row>
    <row r="384" spans="1:2" x14ac:dyDescent="0.25">
      <c r="A384">
        <v>382</v>
      </c>
      <c r="B384" s="4" t="s">
        <v>31</v>
      </c>
    </row>
    <row r="385" spans="1:2" x14ac:dyDescent="0.25">
      <c r="A385">
        <v>383</v>
      </c>
      <c r="B385" s="4" t="s">
        <v>31</v>
      </c>
    </row>
    <row r="386" spans="1:2" x14ac:dyDescent="0.25">
      <c r="A386">
        <v>384</v>
      </c>
      <c r="B386" s="4" t="s">
        <v>31</v>
      </c>
    </row>
    <row r="387" spans="1:2" x14ac:dyDescent="0.25">
      <c r="A387">
        <v>385</v>
      </c>
      <c r="B387" s="4" t="s">
        <v>31</v>
      </c>
    </row>
    <row r="388" spans="1:2" x14ac:dyDescent="0.25">
      <c r="A388">
        <v>386</v>
      </c>
      <c r="B388" s="4" t="s">
        <v>31</v>
      </c>
    </row>
    <row r="389" spans="1:2" x14ac:dyDescent="0.25">
      <c r="A389">
        <v>387</v>
      </c>
      <c r="B389" s="4" t="s">
        <v>31</v>
      </c>
    </row>
    <row r="390" spans="1:2" x14ac:dyDescent="0.25">
      <c r="A390">
        <v>388</v>
      </c>
      <c r="B390" s="4" t="s">
        <v>31</v>
      </c>
    </row>
    <row r="391" spans="1:2" x14ac:dyDescent="0.25">
      <c r="A391">
        <v>389</v>
      </c>
      <c r="B391" s="4" t="s">
        <v>31</v>
      </c>
    </row>
    <row r="392" spans="1:2" x14ac:dyDescent="0.25">
      <c r="A392">
        <v>390</v>
      </c>
      <c r="B392" s="4" t="s">
        <v>31</v>
      </c>
    </row>
    <row r="393" spans="1:2" x14ac:dyDescent="0.25">
      <c r="A393">
        <v>391</v>
      </c>
      <c r="B393" s="4" t="s">
        <v>31</v>
      </c>
    </row>
    <row r="394" spans="1:2" x14ac:dyDescent="0.25">
      <c r="A394">
        <v>392</v>
      </c>
      <c r="B394" s="4" t="s">
        <v>31</v>
      </c>
    </row>
    <row r="395" spans="1:2" x14ac:dyDescent="0.25">
      <c r="A395">
        <v>393</v>
      </c>
      <c r="B395" s="4" t="s">
        <v>31</v>
      </c>
    </row>
    <row r="396" spans="1:2" x14ac:dyDescent="0.25">
      <c r="A396">
        <v>394</v>
      </c>
      <c r="B396" s="4" t="s">
        <v>31</v>
      </c>
    </row>
    <row r="397" spans="1:2" x14ac:dyDescent="0.25">
      <c r="A397">
        <v>395</v>
      </c>
      <c r="B397" s="4" t="s">
        <v>31</v>
      </c>
    </row>
    <row r="398" spans="1:2" x14ac:dyDescent="0.25">
      <c r="A398">
        <v>396</v>
      </c>
      <c r="B398" s="4" t="s">
        <v>31</v>
      </c>
    </row>
    <row r="399" spans="1:2" x14ac:dyDescent="0.25">
      <c r="A399">
        <v>397</v>
      </c>
      <c r="B399" s="4" t="s">
        <v>31</v>
      </c>
    </row>
    <row r="400" spans="1:2" x14ac:dyDescent="0.25">
      <c r="A400">
        <v>398</v>
      </c>
      <c r="B400" s="4" t="s">
        <v>31</v>
      </c>
    </row>
    <row r="401" spans="1:2" x14ac:dyDescent="0.25">
      <c r="A401">
        <v>399</v>
      </c>
      <c r="B401" s="4" t="s">
        <v>31</v>
      </c>
    </row>
    <row r="402" spans="1:2" x14ac:dyDescent="0.25">
      <c r="A402">
        <v>400</v>
      </c>
      <c r="B402" s="4" t="s">
        <v>31</v>
      </c>
    </row>
    <row r="403" spans="1:2" x14ac:dyDescent="0.25">
      <c r="A403">
        <v>401</v>
      </c>
      <c r="B403" s="4" t="s">
        <v>31</v>
      </c>
    </row>
    <row r="404" spans="1:2" x14ac:dyDescent="0.25">
      <c r="A404">
        <v>402</v>
      </c>
      <c r="B404" s="4" t="s">
        <v>31</v>
      </c>
    </row>
    <row r="405" spans="1:2" x14ac:dyDescent="0.25">
      <c r="A405">
        <v>403</v>
      </c>
      <c r="B405" s="4" t="s">
        <v>31</v>
      </c>
    </row>
    <row r="406" spans="1:2" x14ac:dyDescent="0.25">
      <c r="A406">
        <v>404</v>
      </c>
      <c r="B406" s="4" t="s">
        <v>31</v>
      </c>
    </row>
    <row r="407" spans="1:2" x14ac:dyDescent="0.25">
      <c r="A407">
        <v>405</v>
      </c>
      <c r="B407" s="4" t="s">
        <v>31</v>
      </c>
    </row>
    <row r="408" spans="1:2" x14ac:dyDescent="0.25">
      <c r="A408">
        <v>406</v>
      </c>
      <c r="B408" s="4" t="s">
        <v>31</v>
      </c>
    </row>
    <row r="409" spans="1:2" x14ac:dyDescent="0.25">
      <c r="A409">
        <v>407</v>
      </c>
      <c r="B409" s="4" t="s">
        <v>31</v>
      </c>
    </row>
    <row r="410" spans="1:2" x14ac:dyDescent="0.25">
      <c r="A410">
        <v>408</v>
      </c>
      <c r="B410" s="4" t="s">
        <v>31</v>
      </c>
    </row>
    <row r="411" spans="1:2" x14ac:dyDescent="0.25">
      <c r="A411">
        <v>409</v>
      </c>
      <c r="B411" s="4" t="s">
        <v>31</v>
      </c>
    </row>
    <row r="412" spans="1:2" x14ac:dyDescent="0.25">
      <c r="A412">
        <v>410</v>
      </c>
      <c r="B412" s="4" t="s">
        <v>31</v>
      </c>
    </row>
    <row r="413" spans="1:2" x14ac:dyDescent="0.25">
      <c r="A413">
        <v>411</v>
      </c>
      <c r="B413" s="4" t="s">
        <v>31</v>
      </c>
    </row>
    <row r="414" spans="1:2" x14ac:dyDescent="0.25">
      <c r="A414">
        <v>412</v>
      </c>
      <c r="B414" s="4" t="s">
        <v>31</v>
      </c>
    </row>
    <row r="415" spans="1:2" x14ac:dyDescent="0.25">
      <c r="A415">
        <v>413</v>
      </c>
      <c r="B415" s="4" t="s">
        <v>31</v>
      </c>
    </row>
    <row r="416" spans="1:2" x14ac:dyDescent="0.25">
      <c r="A416">
        <v>414</v>
      </c>
      <c r="B416" s="4" t="s">
        <v>31</v>
      </c>
    </row>
    <row r="417" spans="1:2" x14ac:dyDescent="0.25">
      <c r="A417">
        <v>415</v>
      </c>
      <c r="B417" s="4" t="s">
        <v>31</v>
      </c>
    </row>
    <row r="418" spans="1:2" x14ac:dyDescent="0.25">
      <c r="A418">
        <v>416</v>
      </c>
      <c r="B418" s="4" t="s">
        <v>31</v>
      </c>
    </row>
    <row r="419" spans="1:2" x14ac:dyDescent="0.25">
      <c r="A419">
        <v>417</v>
      </c>
      <c r="B419" s="4" t="s">
        <v>31</v>
      </c>
    </row>
    <row r="420" spans="1:2" x14ac:dyDescent="0.25">
      <c r="A420">
        <v>418</v>
      </c>
      <c r="B420" s="4" t="s">
        <v>31</v>
      </c>
    </row>
    <row r="421" spans="1:2" x14ac:dyDescent="0.25">
      <c r="A421">
        <v>419</v>
      </c>
      <c r="B421" s="4" t="s">
        <v>31</v>
      </c>
    </row>
    <row r="422" spans="1:2" x14ac:dyDescent="0.25">
      <c r="A422">
        <v>420</v>
      </c>
      <c r="B422" s="4" t="s">
        <v>31</v>
      </c>
    </row>
    <row r="423" spans="1:2" x14ac:dyDescent="0.25">
      <c r="A423">
        <v>421</v>
      </c>
      <c r="B423" s="4" t="s">
        <v>31</v>
      </c>
    </row>
    <row r="424" spans="1:2" x14ac:dyDescent="0.25">
      <c r="A424">
        <v>422</v>
      </c>
      <c r="B424" s="4" t="s">
        <v>31</v>
      </c>
    </row>
    <row r="425" spans="1:2" x14ac:dyDescent="0.25">
      <c r="A425">
        <v>423</v>
      </c>
      <c r="B425" s="4" t="s">
        <v>31</v>
      </c>
    </row>
    <row r="426" spans="1:2" x14ac:dyDescent="0.25">
      <c r="A426">
        <v>424</v>
      </c>
      <c r="B426" s="4" t="s">
        <v>31</v>
      </c>
    </row>
    <row r="427" spans="1:2" x14ac:dyDescent="0.25">
      <c r="A427">
        <v>425</v>
      </c>
      <c r="B427" s="4" t="s">
        <v>31</v>
      </c>
    </row>
    <row r="428" spans="1:2" x14ac:dyDescent="0.25">
      <c r="A428">
        <v>426</v>
      </c>
      <c r="B428" s="4" t="s">
        <v>31</v>
      </c>
    </row>
    <row r="429" spans="1:2" x14ac:dyDescent="0.25">
      <c r="A429">
        <v>427</v>
      </c>
      <c r="B429" s="4" t="s">
        <v>31</v>
      </c>
    </row>
    <row r="430" spans="1:2" x14ac:dyDescent="0.25">
      <c r="A430">
        <v>428</v>
      </c>
      <c r="B430" s="4" t="s">
        <v>31</v>
      </c>
    </row>
    <row r="431" spans="1:2" x14ac:dyDescent="0.25">
      <c r="A431">
        <v>429</v>
      </c>
      <c r="B431" s="4" t="s">
        <v>31</v>
      </c>
    </row>
    <row r="432" spans="1:2" x14ac:dyDescent="0.25">
      <c r="A432">
        <v>430</v>
      </c>
      <c r="B432" s="4" t="s">
        <v>31</v>
      </c>
    </row>
    <row r="433" spans="1:2" x14ac:dyDescent="0.25">
      <c r="A433">
        <v>431</v>
      </c>
      <c r="B433" s="4" t="s">
        <v>31</v>
      </c>
    </row>
    <row r="434" spans="1:2" x14ac:dyDescent="0.25">
      <c r="A434">
        <v>432</v>
      </c>
      <c r="B434" s="4" t="s">
        <v>31</v>
      </c>
    </row>
    <row r="435" spans="1:2" x14ac:dyDescent="0.25">
      <c r="A435">
        <v>433</v>
      </c>
      <c r="B435" s="4" t="s">
        <v>31</v>
      </c>
    </row>
    <row r="436" spans="1:2" x14ac:dyDescent="0.25">
      <c r="A436">
        <v>434</v>
      </c>
      <c r="B436" s="4" t="s">
        <v>31</v>
      </c>
    </row>
    <row r="437" spans="1:2" x14ac:dyDescent="0.25">
      <c r="A437">
        <v>435</v>
      </c>
      <c r="B437" s="4" t="s">
        <v>31</v>
      </c>
    </row>
    <row r="438" spans="1:2" x14ac:dyDescent="0.25">
      <c r="A438">
        <v>436</v>
      </c>
      <c r="B438" s="4" t="s">
        <v>31</v>
      </c>
    </row>
    <row r="439" spans="1:2" x14ac:dyDescent="0.25">
      <c r="A439">
        <v>437</v>
      </c>
      <c r="B439" s="4" t="s">
        <v>31</v>
      </c>
    </row>
    <row r="440" spans="1:2" x14ac:dyDescent="0.25">
      <c r="A440">
        <v>438</v>
      </c>
      <c r="B440" s="4" t="s">
        <v>31</v>
      </c>
    </row>
    <row r="441" spans="1:2" x14ac:dyDescent="0.25">
      <c r="A441">
        <v>439</v>
      </c>
      <c r="B441" s="4" t="s">
        <v>31</v>
      </c>
    </row>
    <row r="442" spans="1:2" x14ac:dyDescent="0.25">
      <c r="A442">
        <v>440</v>
      </c>
      <c r="B442" s="4" t="s">
        <v>31</v>
      </c>
    </row>
    <row r="443" spans="1:2" x14ac:dyDescent="0.25">
      <c r="A443">
        <v>441</v>
      </c>
      <c r="B443" s="4" t="s">
        <v>31</v>
      </c>
    </row>
    <row r="444" spans="1:2" x14ac:dyDescent="0.25">
      <c r="A444">
        <v>442</v>
      </c>
      <c r="B444" s="4" t="s">
        <v>31</v>
      </c>
    </row>
    <row r="445" spans="1:2" x14ac:dyDescent="0.25">
      <c r="A445">
        <v>443</v>
      </c>
      <c r="B445" s="4" t="s">
        <v>31</v>
      </c>
    </row>
    <row r="446" spans="1:2" x14ac:dyDescent="0.25">
      <c r="A446">
        <v>444</v>
      </c>
      <c r="B446" s="4" t="s">
        <v>31</v>
      </c>
    </row>
    <row r="447" spans="1:2" x14ac:dyDescent="0.25">
      <c r="A447">
        <v>445</v>
      </c>
      <c r="B447" s="4" t="s">
        <v>31</v>
      </c>
    </row>
    <row r="448" spans="1:2" x14ac:dyDescent="0.25">
      <c r="A448">
        <v>446</v>
      </c>
      <c r="B448" s="4" t="s">
        <v>31</v>
      </c>
    </row>
    <row r="449" spans="1:2" x14ac:dyDescent="0.25">
      <c r="A449">
        <v>447</v>
      </c>
      <c r="B449" s="4" t="s">
        <v>31</v>
      </c>
    </row>
    <row r="450" spans="1:2" x14ac:dyDescent="0.25">
      <c r="A450">
        <v>448</v>
      </c>
      <c r="B450" s="4" t="s">
        <v>31</v>
      </c>
    </row>
    <row r="451" spans="1:2" x14ac:dyDescent="0.25">
      <c r="A451">
        <v>449</v>
      </c>
      <c r="B451" s="4" t="s">
        <v>31</v>
      </c>
    </row>
    <row r="452" spans="1:2" x14ac:dyDescent="0.25">
      <c r="A452">
        <v>450</v>
      </c>
      <c r="B452" s="4" t="s">
        <v>31</v>
      </c>
    </row>
    <row r="453" spans="1:2" x14ac:dyDescent="0.25">
      <c r="A453">
        <v>451</v>
      </c>
      <c r="B453" s="4" t="s">
        <v>31</v>
      </c>
    </row>
    <row r="454" spans="1:2" x14ac:dyDescent="0.25">
      <c r="A454">
        <v>452</v>
      </c>
      <c r="B454" s="4" t="s">
        <v>31</v>
      </c>
    </row>
    <row r="455" spans="1:2" x14ac:dyDescent="0.25">
      <c r="A455">
        <v>453</v>
      </c>
      <c r="B455" s="4" t="s">
        <v>31</v>
      </c>
    </row>
    <row r="456" spans="1:2" x14ac:dyDescent="0.25">
      <c r="A456">
        <v>454</v>
      </c>
      <c r="B456" s="4" t="s">
        <v>31</v>
      </c>
    </row>
    <row r="457" spans="1:2" x14ac:dyDescent="0.25">
      <c r="A457">
        <v>455</v>
      </c>
      <c r="B457" s="4" t="s">
        <v>31</v>
      </c>
    </row>
    <row r="458" spans="1:2" x14ac:dyDescent="0.25">
      <c r="A458">
        <v>456</v>
      </c>
      <c r="B458" s="4" t="s">
        <v>31</v>
      </c>
    </row>
    <row r="459" spans="1:2" x14ac:dyDescent="0.25">
      <c r="A459">
        <v>457</v>
      </c>
      <c r="B459" s="4" t="s">
        <v>31</v>
      </c>
    </row>
    <row r="460" spans="1:2" x14ac:dyDescent="0.25">
      <c r="A460">
        <v>458</v>
      </c>
      <c r="B460" s="4" t="s">
        <v>31</v>
      </c>
    </row>
    <row r="461" spans="1:2" x14ac:dyDescent="0.25">
      <c r="A461">
        <v>459</v>
      </c>
      <c r="B461" s="4" t="s">
        <v>31</v>
      </c>
    </row>
    <row r="462" spans="1:2" x14ac:dyDescent="0.25">
      <c r="A462">
        <v>460</v>
      </c>
      <c r="B462" s="4" t="s">
        <v>31</v>
      </c>
    </row>
    <row r="463" spans="1:2" x14ac:dyDescent="0.25">
      <c r="A463">
        <v>461</v>
      </c>
      <c r="B463" s="4" t="s">
        <v>31</v>
      </c>
    </row>
    <row r="464" spans="1:2" x14ac:dyDescent="0.25">
      <c r="A464">
        <v>462</v>
      </c>
      <c r="B464" s="4" t="s">
        <v>31</v>
      </c>
    </row>
    <row r="465" spans="1:2" x14ac:dyDescent="0.25">
      <c r="A465">
        <v>463</v>
      </c>
      <c r="B465" s="4" t="s">
        <v>31</v>
      </c>
    </row>
    <row r="466" spans="1:2" x14ac:dyDescent="0.25">
      <c r="A466">
        <v>464</v>
      </c>
      <c r="B466" s="4" t="s">
        <v>31</v>
      </c>
    </row>
    <row r="467" spans="1:2" x14ac:dyDescent="0.25">
      <c r="A467">
        <v>465</v>
      </c>
      <c r="B467" s="4" t="s">
        <v>31</v>
      </c>
    </row>
    <row r="468" spans="1:2" x14ac:dyDescent="0.25">
      <c r="A468">
        <v>466</v>
      </c>
      <c r="B468" s="4" t="s">
        <v>31</v>
      </c>
    </row>
    <row r="469" spans="1:2" x14ac:dyDescent="0.25">
      <c r="A469">
        <v>467</v>
      </c>
      <c r="B469" s="4" t="s">
        <v>31</v>
      </c>
    </row>
    <row r="470" spans="1:2" x14ac:dyDescent="0.25">
      <c r="A470">
        <v>468</v>
      </c>
      <c r="B470" s="4" t="s">
        <v>31</v>
      </c>
    </row>
    <row r="471" spans="1:2" x14ac:dyDescent="0.25">
      <c r="A471">
        <v>469</v>
      </c>
      <c r="B471" s="4" t="s">
        <v>31</v>
      </c>
    </row>
    <row r="472" spans="1:2" x14ac:dyDescent="0.25">
      <c r="A472">
        <v>470</v>
      </c>
      <c r="B472" s="4" t="s">
        <v>31</v>
      </c>
    </row>
    <row r="473" spans="1:2" x14ac:dyDescent="0.25">
      <c r="A473">
        <v>471</v>
      </c>
      <c r="B473" s="4" t="s">
        <v>31</v>
      </c>
    </row>
    <row r="474" spans="1:2" x14ac:dyDescent="0.25">
      <c r="A474">
        <v>472</v>
      </c>
      <c r="B474" s="4" t="s">
        <v>31</v>
      </c>
    </row>
    <row r="475" spans="1:2" x14ac:dyDescent="0.25">
      <c r="A475">
        <v>473</v>
      </c>
      <c r="B475" s="4" t="s">
        <v>31</v>
      </c>
    </row>
    <row r="476" spans="1:2" x14ac:dyDescent="0.25">
      <c r="A476">
        <v>474</v>
      </c>
      <c r="B476" s="4" t="s">
        <v>31</v>
      </c>
    </row>
    <row r="477" spans="1:2" x14ac:dyDescent="0.25">
      <c r="A477">
        <v>475</v>
      </c>
      <c r="B477" s="4" t="s">
        <v>31</v>
      </c>
    </row>
    <row r="478" spans="1:2" x14ac:dyDescent="0.25">
      <c r="A478">
        <v>476</v>
      </c>
      <c r="B478" s="4" t="s">
        <v>31</v>
      </c>
    </row>
    <row r="479" spans="1:2" x14ac:dyDescent="0.25">
      <c r="A479">
        <v>477</v>
      </c>
      <c r="B479" s="4" t="s">
        <v>31</v>
      </c>
    </row>
    <row r="480" spans="1:2" x14ac:dyDescent="0.25">
      <c r="A480">
        <v>478</v>
      </c>
      <c r="B480" s="4" t="s">
        <v>31</v>
      </c>
    </row>
    <row r="481" spans="1:2" x14ac:dyDescent="0.25">
      <c r="A481">
        <v>479</v>
      </c>
      <c r="B481" s="4" t="s">
        <v>31</v>
      </c>
    </row>
    <row r="482" spans="1:2" x14ac:dyDescent="0.25">
      <c r="A482">
        <v>480</v>
      </c>
      <c r="B482" s="4" t="s">
        <v>31</v>
      </c>
    </row>
    <row r="483" spans="1:2" x14ac:dyDescent="0.25">
      <c r="A483">
        <v>481</v>
      </c>
      <c r="B483" s="4" t="s">
        <v>31</v>
      </c>
    </row>
    <row r="484" spans="1:2" x14ac:dyDescent="0.25">
      <c r="A484">
        <v>482</v>
      </c>
      <c r="B484" s="4" t="s">
        <v>31</v>
      </c>
    </row>
    <row r="485" spans="1:2" x14ac:dyDescent="0.25">
      <c r="A485">
        <v>483</v>
      </c>
      <c r="B485" s="4" t="s">
        <v>31</v>
      </c>
    </row>
    <row r="486" spans="1:2" x14ac:dyDescent="0.25">
      <c r="A486">
        <v>484</v>
      </c>
      <c r="B486" s="4" t="s">
        <v>31</v>
      </c>
    </row>
    <row r="487" spans="1:2" x14ac:dyDescent="0.25">
      <c r="A487">
        <v>485</v>
      </c>
      <c r="B487" s="4" t="s">
        <v>31</v>
      </c>
    </row>
    <row r="488" spans="1:2" x14ac:dyDescent="0.25">
      <c r="A488">
        <v>486</v>
      </c>
      <c r="B488" s="4" t="s">
        <v>31</v>
      </c>
    </row>
    <row r="489" spans="1:2" x14ac:dyDescent="0.25">
      <c r="A489">
        <v>487</v>
      </c>
      <c r="B489" s="4" t="s">
        <v>31</v>
      </c>
    </row>
    <row r="490" spans="1:2" x14ac:dyDescent="0.25">
      <c r="A490">
        <v>488</v>
      </c>
      <c r="B490" s="4" t="s">
        <v>31</v>
      </c>
    </row>
    <row r="491" spans="1:2" x14ac:dyDescent="0.25">
      <c r="A491">
        <v>489</v>
      </c>
      <c r="B491" s="4" t="s">
        <v>31</v>
      </c>
    </row>
    <row r="492" spans="1:2" x14ac:dyDescent="0.25">
      <c r="A492">
        <v>490</v>
      </c>
      <c r="B492" s="4" t="s">
        <v>31</v>
      </c>
    </row>
    <row r="493" spans="1:2" x14ac:dyDescent="0.25">
      <c r="A493">
        <v>491</v>
      </c>
      <c r="B493" s="4" t="s">
        <v>31</v>
      </c>
    </row>
    <row r="494" spans="1:2" x14ac:dyDescent="0.25">
      <c r="A494">
        <v>492</v>
      </c>
      <c r="B494" s="4" t="s">
        <v>31</v>
      </c>
    </row>
    <row r="495" spans="1:2" x14ac:dyDescent="0.25">
      <c r="A495">
        <v>493</v>
      </c>
      <c r="B495" s="4" t="s">
        <v>31</v>
      </c>
    </row>
    <row r="496" spans="1:2" x14ac:dyDescent="0.25">
      <c r="A496">
        <v>494</v>
      </c>
      <c r="B496" s="4" t="s">
        <v>31</v>
      </c>
    </row>
    <row r="497" spans="1:2" x14ac:dyDescent="0.25">
      <c r="A497">
        <v>495</v>
      </c>
      <c r="B497" s="4" t="s">
        <v>31</v>
      </c>
    </row>
    <row r="498" spans="1:2" x14ac:dyDescent="0.25">
      <c r="A498">
        <v>496</v>
      </c>
      <c r="B498" s="4" t="s">
        <v>31</v>
      </c>
    </row>
    <row r="499" spans="1:2" x14ac:dyDescent="0.25">
      <c r="A499">
        <v>497</v>
      </c>
      <c r="B499" s="4" t="s">
        <v>31</v>
      </c>
    </row>
    <row r="500" spans="1:2" x14ac:dyDescent="0.25">
      <c r="A500">
        <v>498</v>
      </c>
      <c r="B500" s="4" t="s">
        <v>31</v>
      </c>
    </row>
    <row r="501" spans="1:2" x14ac:dyDescent="0.25">
      <c r="A501">
        <v>499</v>
      </c>
      <c r="B501" s="4" t="s">
        <v>31</v>
      </c>
    </row>
    <row r="502" spans="1:2" x14ac:dyDescent="0.25">
      <c r="A502">
        <v>500</v>
      </c>
      <c r="B502" s="4" t="s">
        <v>31</v>
      </c>
    </row>
    <row r="503" spans="1:2" x14ac:dyDescent="0.25">
      <c r="A503">
        <v>501</v>
      </c>
      <c r="B503" s="4" t="s">
        <v>31</v>
      </c>
    </row>
    <row r="504" spans="1:2" x14ac:dyDescent="0.25">
      <c r="A504">
        <v>502</v>
      </c>
      <c r="B504" s="4" t="s">
        <v>31</v>
      </c>
    </row>
    <row r="505" spans="1:2" x14ac:dyDescent="0.25">
      <c r="A505">
        <v>503</v>
      </c>
      <c r="B505" s="4" t="s">
        <v>31</v>
      </c>
    </row>
    <row r="506" spans="1:2" x14ac:dyDescent="0.25">
      <c r="A506">
        <v>504</v>
      </c>
      <c r="B506" s="4" t="s">
        <v>31</v>
      </c>
    </row>
    <row r="507" spans="1:2" x14ac:dyDescent="0.25">
      <c r="A507">
        <v>505</v>
      </c>
      <c r="B507" s="4" t="s">
        <v>31</v>
      </c>
    </row>
    <row r="508" spans="1:2" x14ac:dyDescent="0.25">
      <c r="A508">
        <v>506</v>
      </c>
      <c r="B508" s="4" t="s">
        <v>31</v>
      </c>
    </row>
    <row r="509" spans="1:2" x14ac:dyDescent="0.25">
      <c r="A509">
        <v>507</v>
      </c>
      <c r="B509" s="4" t="s">
        <v>31</v>
      </c>
    </row>
    <row r="510" spans="1:2" x14ac:dyDescent="0.25">
      <c r="A510">
        <v>508</v>
      </c>
      <c r="B510" s="4" t="s">
        <v>31</v>
      </c>
    </row>
    <row r="511" spans="1:2" x14ac:dyDescent="0.25">
      <c r="A511">
        <v>509</v>
      </c>
      <c r="B511" s="4" t="s">
        <v>31</v>
      </c>
    </row>
    <row r="512" spans="1:2" x14ac:dyDescent="0.25">
      <c r="A512">
        <v>510</v>
      </c>
      <c r="B512" s="4" t="s">
        <v>31</v>
      </c>
    </row>
    <row r="513" spans="1:2" x14ac:dyDescent="0.25">
      <c r="A513">
        <v>511</v>
      </c>
      <c r="B513" s="4" t="s">
        <v>31</v>
      </c>
    </row>
    <row r="514" spans="1:2" x14ac:dyDescent="0.25">
      <c r="A514">
        <v>512</v>
      </c>
      <c r="B514" s="4" t="s">
        <v>31</v>
      </c>
    </row>
    <row r="515" spans="1:2" x14ac:dyDescent="0.25">
      <c r="A515">
        <v>513</v>
      </c>
      <c r="B515" s="4" t="s">
        <v>31</v>
      </c>
    </row>
    <row r="516" spans="1:2" x14ac:dyDescent="0.25">
      <c r="A516">
        <v>514</v>
      </c>
      <c r="B516" s="4" t="s">
        <v>31</v>
      </c>
    </row>
    <row r="517" spans="1:2" x14ac:dyDescent="0.25">
      <c r="A517">
        <v>515</v>
      </c>
      <c r="B517" s="4" t="s">
        <v>31</v>
      </c>
    </row>
    <row r="518" spans="1:2" x14ac:dyDescent="0.25">
      <c r="A518">
        <v>516</v>
      </c>
      <c r="B518" s="4" t="s">
        <v>31</v>
      </c>
    </row>
    <row r="519" spans="1:2" x14ac:dyDescent="0.25">
      <c r="A519">
        <v>517</v>
      </c>
      <c r="B519" s="4" t="s">
        <v>31</v>
      </c>
    </row>
    <row r="520" spans="1:2" x14ac:dyDescent="0.25">
      <c r="A520">
        <v>518</v>
      </c>
      <c r="B520" s="4" t="s">
        <v>31</v>
      </c>
    </row>
    <row r="521" spans="1:2" x14ac:dyDescent="0.25">
      <c r="A521">
        <v>519</v>
      </c>
      <c r="B521" s="4" t="s">
        <v>31</v>
      </c>
    </row>
    <row r="522" spans="1:2" x14ac:dyDescent="0.25">
      <c r="A522">
        <v>520</v>
      </c>
      <c r="B522" s="4" t="s">
        <v>31</v>
      </c>
    </row>
    <row r="523" spans="1:2" x14ac:dyDescent="0.25">
      <c r="A523">
        <v>521</v>
      </c>
      <c r="B523" s="4" t="s">
        <v>31</v>
      </c>
    </row>
    <row r="524" spans="1:2" x14ac:dyDescent="0.25">
      <c r="A524">
        <v>522</v>
      </c>
      <c r="B524" s="4" t="s">
        <v>31</v>
      </c>
    </row>
    <row r="525" spans="1:2" x14ac:dyDescent="0.25">
      <c r="A525">
        <v>523</v>
      </c>
      <c r="B525" s="4" t="s">
        <v>31</v>
      </c>
    </row>
    <row r="526" spans="1:2" x14ac:dyDescent="0.25">
      <c r="A526">
        <v>524</v>
      </c>
      <c r="B526" s="4" t="s">
        <v>31</v>
      </c>
    </row>
    <row r="527" spans="1:2" x14ac:dyDescent="0.25">
      <c r="A527">
        <v>525</v>
      </c>
      <c r="B527" s="4" t="s">
        <v>31</v>
      </c>
    </row>
    <row r="528" spans="1:2" x14ac:dyDescent="0.25">
      <c r="A528">
        <v>526</v>
      </c>
      <c r="B528" s="4" t="s">
        <v>31</v>
      </c>
    </row>
    <row r="529" spans="1:2" x14ac:dyDescent="0.25">
      <c r="A529">
        <v>527</v>
      </c>
      <c r="B529" s="4" t="s">
        <v>31</v>
      </c>
    </row>
    <row r="530" spans="1:2" x14ac:dyDescent="0.25">
      <c r="A530">
        <v>528</v>
      </c>
      <c r="B530" s="4" t="s">
        <v>31</v>
      </c>
    </row>
    <row r="531" spans="1:2" x14ac:dyDescent="0.25">
      <c r="A531">
        <v>529</v>
      </c>
      <c r="B531" s="4" t="s">
        <v>31</v>
      </c>
    </row>
    <row r="532" spans="1:2" x14ac:dyDescent="0.25">
      <c r="A532">
        <v>530</v>
      </c>
      <c r="B532" s="4" t="s">
        <v>31</v>
      </c>
    </row>
    <row r="533" spans="1:2" x14ac:dyDescent="0.25">
      <c r="A533">
        <v>531</v>
      </c>
      <c r="B533" s="4" t="s">
        <v>31</v>
      </c>
    </row>
    <row r="534" spans="1:2" x14ac:dyDescent="0.25">
      <c r="A534">
        <v>532</v>
      </c>
      <c r="B534" s="4" t="s">
        <v>31</v>
      </c>
    </row>
    <row r="535" spans="1:2" x14ac:dyDescent="0.25">
      <c r="A535">
        <v>533</v>
      </c>
      <c r="B535" s="4" t="s">
        <v>31</v>
      </c>
    </row>
    <row r="536" spans="1:2" x14ac:dyDescent="0.25">
      <c r="A536">
        <v>534</v>
      </c>
      <c r="B536" s="4" t="s">
        <v>31</v>
      </c>
    </row>
    <row r="537" spans="1:2" x14ac:dyDescent="0.25">
      <c r="A537">
        <v>535</v>
      </c>
      <c r="B537" s="4" t="s">
        <v>31</v>
      </c>
    </row>
    <row r="538" spans="1:2" x14ac:dyDescent="0.25">
      <c r="A538">
        <v>536</v>
      </c>
      <c r="B538" s="4" t="s">
        <v>31</v>
      </c>
    </row>
    <row r="539" spans="1:2" x14ac:dyDescent="0.25">
      <c r="A539">
        <v>537</v>
      </c>
      <c r="B539" s="4" t="s">
        <v>31</v>
      </c>
    </row>
    <row r="540" spans="1:2" x14ac:dyDescent="0.25">
      <c r="A540">
        <v>538</v>
      </c>
      <c r="B540" s="4" t="s">
        <v>31</v>
      </c>
    </row>
    <row r="541" spans="1:2" x14ac:dyDescent="0.25">
      <c r="A541">
        <v>539</v>
      </c>
      <c r="B541" s="4" t="s">
        <v>31</v>
      </c>
    </row>
    <row r="542" spans="1:2" x14ac:dyDescent="0.25">
      <c r="A542">
        <v>540</v>
      </c>
      <c r="B542" s="4" t="s">
        <v>31</v>
      </c>
    </row>
    <row r="543" spans="1:2" x14ac:dyDescent="0.25">
      <c r="A543">
        <v>541</v>
      </c>
      <c r="B543" s="4" t="s">
        <v>31</v>
      </c>
    </row>
    <row r="544" spans="1:2" x14ac:dyDescent="0.25">
      <c r="A544">
        <v>542</v>
      </c>
      <c r="B544" s="4" t="s">
        <v>31</v>
      </c>
    </row>
    <row r="545" spans="1:2" x14ac:dyDescent="0.25">
      <c r="A545">
        <v>543</v>
      </c>
      <c r="B545" s="4" t="s">
        <v>31</v>
      </c>
    </row>
    <row r="546" spans="1:2" x14ac:dyDescent="0.25">
      <c r="A546">
        <v>544</v>
      </c>
      <c r="B546" s="4" t="s">
        <v>31</v>
      </c>
    </row>
    <row r="547" spans="1:2" x14ac:dyDescent="0.25">
      <c r="A547">
        <v>545</v>
      </c>
      <c r="B547" s="4" t="s">
        <v>31</v>
      </c>
    </row>
    <row r="548" spans="1:2" x14ac:dyDescent="0.25">
      <c r="A548">
        <v>546</v>
      </c>
      <c r="B548" s="4" t="s">
        <v>31</v>
      </c>
    </row>
    <row r="549" spans="1:2" x14ac:dyDescent="0.25">
      <c r="A549">
        <v>547</v>
      </c>
      <c r="B549" s="4" t="s">
        <v>31</v>
      </c>
    </row>
    <row r="550" spans="1:2" x14ac:dyDescent="0.25">
      <c r="A550">
        <v>548</v>
      </c>
      <c r="B550" s="4" t="s">
        <v>31</v>
      </c>
    </row>
    <row r="551" spans="1:2" x14ac:dyDescent="0.25">
      <c r="A551">
        <v>549</v>
      </c>
      <c r="B551" s="4" t="s">
        <v>31</v>
      </c>
    </row>
    <row r="552" spans="1:2" x14ac:dyDescent="0.25">
      <c r="A552">
        <v>550</v>
      </c>
      <c r="B552" s="4" t="s">
        <v>31</v>
      </c>
    </row>
    <row r="553" spans="1:2" x14ac:dyDescent="0.25">
      <c r="A553">
        <v>551</v>
      </c>
      <c r="B553" s="4" t="s">
        <v>31</v>
      </c>
    </row>
    <row r="554" spans="1:2" x14ac:dyDescent="0.25">
      <c r="A554">
        <v>552</v>
      </c>
      <c r="B554" s="4" t="s">
        <v>31</v>
      </c>
    </row>
    <row r="555" spans="1:2" x14ac:dyDescent="0.25">
      <c r="A555">
        <v>553</v>
      </c>
      <c r="B555" s="4" t="s">
        <v>31</v>
      </c>
    </row>
    <row r="556" spans="1:2" x14ac:dyDescent="0.25">
      <c r="A556">
        <v>554</v>
      </c>
      <c r="B556" s="4" t="s">
        <v>31</v>
      </c>
    </row>
    <row r="557" spans="1:2" x14ac:dyDescent="0.25">
      <c r="A557">
        <v>555</v>
      </c>
      <c r="B557" s="4" t="s">
        <v>31</v>
      </c>
    </row>
    <row r="558" spans="1:2" x14ac:dyDescent="0.25">
      <c r="A558">
        <v>556</v>
      </c>
      <c r="B558" s="4" t="s">
        <v>31</v>
      </c>
    </row>
    <row r="559" spans="1:2" x14ac:dyDescent="0.25">
      <c r="A559">
        <v>557</v>
      </c>
      <c r="B559" s="4" t="s">
        <v>31</v>
      </c>
    </row>
    <row r="560" spans="1:2" x14ac:dyDescent="0.25">
      <c r="A560">
        <v>558</v>
      </c>
      <c r="B560" s="4" t="s">
        <v>31</v>
      </c>
    </row>
    <row r="561" spans="1:2" x14ac:dyDescent="0.25">
      <c r="A561">
        <v>559</v>
      </c>
      <c r="B561" s="4" t="s">
        <v>31</v>
      </c>
    </row>
    <row r="562" spans="1:2" x14ac:dyDescent="0.25">
      <c r="A562">
        <v>560</v>
      </c>
      <c r="B562" s="4" t="s">
        <v>31</v>
      </c>
    </row>
    <row r="563" spans="1:2" x14ac:dyDescent="0.25">
      <c r="A563">
        <v>561</v>
      </c>
      <c r="B563" s="4" t="s">
        <v>31</v>
      </c>
    </row>
    <row r="564" spans="1:2" x14ac:dyDescent="0.25">
      <c r="A564">
        <v>562</v>
      </c>
      <c r="B564" s="4" t="s">
        <v>31</v>
      </c>
    </row>
    <row r="565" spans="1:2" x14ac:dyDescent="0.25">
      <c r="A565">
        <v>563</v>
      </c>
      <c r="B565" s="4" t="s">
        <v>31</v>
      </c>
    </row>
    <row r="566" spans="1:2" x14ac:dyDescent="0.25">
      <c r="A566">
        <v>564</v>
      </c>
      <c r="B566" s="4" t="s">
        <v>31</v>
      </c>
    </row>
    <row r="567" spans="1:2" x14ac:dyDescent="0.25">
      <c r="A567">
        <v>565</v>
      </c>
      <c r="B567" s="4" t="s">
        <v>31</v>
      </c>
    </row>
    <row r="568" spans="1:2" x14ac:dyDescent="0.25">
      <c r="A568">
        <v>566</v>
      </c>
      <c r="B568" s="4" t="s">
        <v>31</v>
      </c>
    </row>
    <row r="569" spans="1:2" x14ac:dyDescent="0.25">
      <c r="A569">
        <v>567</v>
      </c>
      <c r="B569" s="4" t="s">
        <v>31</v>
      </c>
    </row>
    <row r="570" spans="1:2" x14ac:dyDescent="0.25">
      <c r="A570">
        <v>568</v>
      </c>
      <c r="B570" s="4" t="s">
        <v>31</v>
      </c>
    </row>
    <row r="571" spans="1:2" x14ac:dyDescent="0.25">
      <c r="A571">
        <v>569</v>
      </c>
      <c r="B571" s="4" t="s">
        <v>31</v>
      </c>
    </row>
    <row r="572" spans="1:2" x14ac:dyDescent="0.25">
      <c r="A572">
        <v>570</v>
      </c>
      <c r="B572" s="4" t="s">
        <v>31</v>
      </c>
    </row>
    <row r="573" spans="1:2" x14ac:dyDescent="0.25">
      <c r="A573">
        <v>571</v>
      </c>
      <c r="B573" s="4" t="s">
        <v>31</v>
      </c>
    </row>
    <row r="574" spans="1:2" x14ac:dyDescent="0.25">
      <c r="A574">
        <v>572</v>
      </c>
      <c r="B574" s="4" t="s">
        <v>31</v>
      </c>
    </row>
    <row r="575" spans="1:2" x14ac:dyDescent="0.25">
      <c r="A575">
        <v>573</v>
      </c>
      <c r="B575" s="4" t="s">
        <v>31</v>
      </c>
    </row>
    <row r="576" spans="1:2" x14ac:dyDescent="0.25">
      <c r="A576">
        <v>574</v>
      </c>
      <c r="B576" s="4" t="s">
        <v>31</v>
      </c>
    </row>
    <row r="577" spans="1:2" x14ac:dyDescent="0.25">
      <c r="A577">
        <v>575</v>
      </c>
      <c r="B577" s="4" t="s">
        <v>31</v>
      </c>
    </row>
    <row r="578" spans="1:2" x14ac:dyDescent="0.25">
      <c r="A578">
        <v>576</v>
      </c>
      <c r="B578" s="4" t="s">
        <v>31</v>
      </c>
    </row>
    <row r="579" spans="1:2" x14ac:dyDescent="0.25">
      <c r="A579">
        <v>577</v>
      </c>
      <c r="B579" s="4" t="s">
        <v>31</v>
      </c>
    </row>
    <row r="580" spans="1:2" x14ac:dyDescent="0.25">
      <c r="A580">
        <v>578</v>
      </c>
      <c r="B580" s="4" t="s">
        <v>31</v>
      </c>
    </row>
    <row r="581" spans="1:2" x14ac:dyDescent="0.25">
      <c r="A581">
        <v>579</v>
      </c>
      <c r="B581" s="4" t="s">
        <v>31</v>
      </c>
    </row>
    <row r="582" spans="1:2" x14ac:dyDescent="0.25">
      <c r="A582">
        <v>580</v>
      </c>
      <c r="B582" s="4" t="s">
        <v>31</v>
      </c>
    </row>
    <row r="583" spans="1:2" x14ac:dyDescent="0.25">
      <c r="A583">
        <v>581</v>
      </c>
      <c r="B583" s="4" t="s">
        <v>31</v>
      </c>
    </row>
    <row r="584" spans="1:2" x14ac:dyDescent="0.25">
      <c r="A584">
        <v>582</v>
      </c>
      <c r="B584" s="4" t="s">
        <v>31</v>
      </c>
    </row>
    <row r="585" spans="1:2" x14ac:dyDescent="0.25">
      <c r="A585">
        <v>583</v>
      </c>
      <c r="B585" s="4" t="s">
        <v>31</v>
      </c>
    </row>
    <row r="586" spans="1:2" x14ac:dyDescent="0.25">
      <c r="A586">
        <v>584</v>
      </c>
      <c r="B586" s="4" t="s">
        <v>31</v>
      </c>
    </row>
    <row r="587" spans="1:2" x14ac:dyDescent="0.25">
      <c r="A587">
        <v>585</v>
      </c>
      <c r="B587" s="4" t="s">
        <v>31</v>
      </c>
    </row>
    <row r="588" spans="1:2" x14ac:dyDescent="0.25">
      <c r="A588">
        <v>586</v>
      </c>
      <c r="B588" s="4" t="s">
        <v>31</v>
      </c>
    </row>
    <row r="589" spans="1:2" x14ac:dyDescent="0.25">
      <c r="A589">
        <v>587</v>
      </c>
      <c r="B589" s="4" t="s">
        <v>31</v>
      </c>
    </row>
    <row r="590" spans="1:2" x14ac:dyDescent="0.25">
      <c r="A590">
        <v>588</v>
      </c>
      <c r="B590" s="4" t="s">
        <v>31</v>
      </c>
    </row>
    <row r="591" spans="1:2" x14ac:dyDescent="0.25">
      <c r="A591">
        <v>589</v>
      </c>
      <c r="B591" s="4" t="s">
        <v>31</v>
      </c>
    </row>
    <row r="592" spans="1:2" x14ac:dyDescent="0.25">
      <c r="A592">
        <v>590</v>
      </c>
      <c r="B592" s="4" t="s">
        <v>31</v>
      </c>
    </row>
    <row r="593" spans="1:2" x14ac:dyDescent="0.25">
      <c r="A593">
        <v>591</v>
      </c>
      <c r="B593" s="4" t="s">
        <v>31</v>
      </c>
    </row>
    <row r="594" spans="1:2" x14ac:dyDescent="0.25">
      <c r="A594">
        <v>592</v>
      </c>
      <c r="B594" s="4" t="s">
        <v>31</v>
      </c>
    </row>
    <row r="595" spans="1:2" x14ac:dyDescent="0.25">
      <c r="A595">
        <v>593</v>
      </c>
      <c r="B595" s="4" t="s">
        <v>31</v>
      </c>
    </row>
    <row r="596" spans="1:2" x14ac:dyDescent="0.25">
      <c r="A596">
        <v>594</v>
      </c>
      <c r="B596" s="4" t="s">
        <v>31</v>
      </c>
    </row>
    <row r="597" spans="1:2" x14ac:dyDescent="0.25">
      <c r="A597">
        <v>595</v>
      </c>
      <c r="B597" s="4" t="s">
        <v>31</v>
      </c>
    </row>
    <row r="598" spans="1:2" x14ac:dyDescent="0.25">
      <c r="A598">
        <v>596</v>
      </c>
      <c r="B598" s="4" t="s">
        <v>31</v>
      </c>
    </row>
    <row r="599" spans="1:2" x14ac:dyDescent="0.25">
      <c r="A599">
        <v>597</v>
      </c>
      <c r="B599" s="4" t="s">
        <v>31</v>
      </c>
    </row>
    <row r="600" spans="1:2" x14ac:dyDescent="0.25">
      <c r="A600">
        <v>598</v>
      </c>
      <c r="B600" s="4" t="s">
        <v>31</v>
      </c>
    </row>
    <row r="601" spans="1:2" x14ac:dyDescent="0.25">
      <c r="A601">
        <v>599</v>
      </c>
      <c r="B601" s="4" t="s">
        <v>31</v>
      </c>
    </row>
    <row r="602" spans="1:2" x14ac:dyDescent="0.25">
      <c r="A602">
        <v>600</v>
      </c>
      <c r="B602" s="4" t="s">
        <v>31</v>
      </c>
    </row>
    <row r="603" spans="1:2" x14ac:dyDescent="0.25">
      <c r="A603">
        <v>601</v>
      </c>
      <c r="B603" s="4" t="s">
        <v>32</v>
      </c>
    </row>
    <row r="604" spans="1:2" x14ac:dyDescent="0.25">
      <c r="A604">
        <v>602</v>
      </c>
      <c r="B604" s="4" t="s">
        <v>32</v>
      </c>
    </row>
    <row r="605" spans="1:2" x14ac:dyDescent="0.25">
      <c r="A605">
        <v>603</v>
      </c>
      <c r="B605" s="4" t="s">
        <v>32</v>
      </c>
    </row>
    <row r="606" spans="1:2" x14ac:dyDescent="0.25">
      <c r="A606">
        <v>604</v>
      </c>
      <c r="B606" s="4" t="s">
        <v>32</v>
      </c>
    </row>
    <row r="607" spans="1:2" x14ac:dyDescent="0.25">
      <c r="A607">
        <v>605</v>
      </c>
      <c r="B607" s="4" t="s">
        <v>32</v>
      </c>
    </row>
    <row r="608" spans="1:2" x14ac:dyDescent="0.25">
      <c r="A608">
        <v>606</v>
      </c>
      <c r="B608" s="4" t="s">
        <v>32</v>
      </c>
    </row>
    <row r="609" spans="1:2" x14ac:dyDescent="0.25">
      <c r="A609">
        <v>607</v>
      </c>
      <c r="B609" s="4" t="s">
        <v>32</v>
      </c>
    </row>
    <row r="610" spans="1:2" x14ac:dyDescent="0.25">
      <c r="A610">
        <v>608</v>
      </c>
      <c r="B610" s="4" t="s">
        <v>32</v>
      </c>
    </row>
    <row r="611" spans="1:2" x14ac:dyDescent="0.25">
      <c r="A611">
        <v>609</v>
      </c>
      <c r="B611" s="4" t="s">
        <v>32</v>
      </c>
    </row>
    <row r="612" spans="1:2" x14ac:dyDescent="0.25">
      <c r="A612">
        <v>610</v>
      </c>
      <c r="B612" s="4" t="s">
        <v>32</v>
      </c>
    </row>
    <row r="613" spans="1:2" x14ac:dyDescent="0.25">
      <c r="A613">
        <v>611</v>
      </c>
      <c r="B613" s="4" t="s">
        <v>32</v>
      </c>
    </row>
    <row r="614" spans="1:2" x14ac:dyDescent="0.25">
      <c r="A614">
        <v>612</v>
      </c>
      <c r="B614" s="4" t="s">
        <v>32</v>
      </c>
    </row>
    <row r="615" spans="1:2" x14ac:dyDescent="0.25">
      <c r="A615">
        <v>613</v>
      </c>
      <c r="B615" s="4" t="s">
        <v>32</v>
      </c>
    </row>
    <row r="616" spans="1:2" x14ac:dyDescent="0.25">
      <c r="A616">
        <v>614</v>
      </c>
      <c r="B616" s="4" t="s">
        <v>32</v>
      </c>
    </row>
    <row r="617" spans="1:2" x14ac:dyDescent="0.25">
      <c r="A617">
        <v>615</v>
      </c>
      <c r="B617" s="4" t="s">
        <v>32</v>
      </c>
    </row>
    <row r="618" spans="1:2" x14ac:dyDescent="0.25">
      <c r="A618">
        <v>616</v>
      </c>
      <c r="B618" s="4" t="s">
        <v>32</v>
      </c>
    </row>
    <row r="619" spans="1:2" x14ac:dyDescent="0.25">
      <c r="A619">
        <v>617</v>
      </c>
      <c r="B619" s="4" t="s">
        <v>32</v>
      </c>
    </row>
    <row r="620" spans="1:2" x14ac:dyDescent="0.25">
      <c r="A620">
        <v>618</v>
      </c>
      <c r="B620" s="4" t="s">
        <v>32</v>
      </c>
    </row>
    <row r="621" spans="1:2" x14ac:dyDescent="0.25">
      <c r="A621">
        <v>619</v>
      </c>
      <c r="B621" s="4" t="s">
        <v>32</v>
      </c>
    </row>
    <row r="622" spans="1:2" x14ac:dyDescent="0.25">
      <c r="A622">
        <v>620</v>
      </c>
      <c r="B622" s="4" t="s">
        <v>32</v>
      </c>
    </row>
    <row r="623" spans="1:2" x14ac:dyDescent="0.25">
      <c r="A623">
        <v>621</v>
      </c>
      <c r="B623" s="4" t="s">
        <v>32</v>
      </c>
    </row>
    <row r="624" spans="1:2" x14ac:dyDescent="0.25">
      <c r="A624">
        <v>622</v>
      </c>
      <c r="B624" s="4" t="s">
        <v>32</v>
      </c>
    </row>
    <row r="625" spans="1:2" x14ac:dyDescent="0.25">
      <c r="A625">
        <v>623</v>
      </c>
      <c r="B625" s="4" t="s">
        <v>32</v>
      </c>
    </row>
    <row r="626" spans="1:2" x14ac:dyDescent="0.25">
      <c r="A626">
        <v>624</v>
      </c>
      <c r="B626" s="4" t="s">
        <v>32</v>
      </c>
    </row>
    <row r="627" spans="1:2" x14ac:dyDescent="0.25">
      <c r="A627">
        <v>625</v>
      </c>
      <c r="B627" s="4" t="s">
        <v>32</v>
      </c>
    </row>
    <row r="628" spans="1:2" x14ac:dyDescent="0.25">
      <c r="A628">
        <v>626</v>
      </c>
      <c r="B628" s="4" t="s">
        <v>32</v>
      </c>
    </row>
    <row r="629" spans="1:2" x14ac:dyDescent="0.25">
      <c r="A629">
        <v>627</v>
      </c>
      <c r="B629" s="4" t="s">
        <v>32</v>
      </c>
    </row>
    <row r="630" spans="1:2" x14ac:dyDescent="0.25">
      <c r="A630">
        <v>628</v>
      </c>
      <c r="B630" s="4" t="s">
        <v>32</v>
      </c>
    </row>
    <row r="631" spans="1:2" x14ac:dyDescent="0.25">
      <c r="A631">
        <v>629</v>
      </c>
      <c r="B631" s="4" t="s">
        <v>32</v>
      </c>
    </row>
    <row r="632" spans="1:2" x14ac:dyDescent="0.25">
      <c r="A632">
        <v>630</v>
      </c>
      <c r="B632" s="4" t="s">
        <v>32</v>
      </c>
    </row>
    <row r="633" spans="1:2" x14ac:dyDescent="0.25">
      <c r="A633">
        <v>631</v>
      </c>
      <c r="B633" s="4" t="s">
        <v>32</v>
      </c>
    </row>
    <row r="634" spans="1:2" x14ac:dyDescent="0.25">
      <c r="A634">
        <v>632</v>
      </c>
      <c r="B634" s="4" t="s">
        <v>32</v>
      </c>
    </row>
    <row r="635" spans="1:2" x14ac:dyDescent="0.25">
      <c r="A635">
        <v>633</v>
      </c>
      <c r="B635" s="4" t="s">
        <v>32</v>
      </c>
    </row>
    <row r="636" spans="1:2" x14ac:dyDescent="0.25">
      <c r="A636">
        <v>634</v>
      </c>
      <c r="B636" s="4" t="s">
        <v>32</v>
      </c>
    </row>
    <row r="637" spans="1:2" x14ac:dyDescent="0.25">
      <c r="A637">
        <v>635</v>
      </c>
      <c r="B637" s="4" t="s">
        <v>32</v>
      </c>
    </row>
    <row r="638" spans="1:2" x14ac:dyDescent="0.25">
      <c r="A638">
        <v>636</v>
      </c>
      <c r="B638" s="4" t="s">
        <v>32</v>
      </c>
    </row>
    <row r="639" spans="1:2" x14ac:dyDescent="0.25">
      <c r="A639">
        <v>637</v>
      </c>
      <c r="B639" s="4" t="s">
        <v>32</v>
      </c>
    </row>
    <row r="640" spans="1:2" x14ac:dyDescent="0.25">
      <c r="A640">
        <v>638</v>
      </c>
      <c r="B640" s="4" t="s">
        <v>32</v>
      </c>
    </row>
    <row r="641" spans="1:2" x14ac:dyDescent="0.25">
      <c r="A641">
        <v>639</v>
      </c>
      <c r="B641" s="4" t="s">
        <v>32</v>
      </c>
    </row>
    <row r="642" spans="1:2" x14ac:dyDescent="0.25">
      <c r="A642">
        <v>640</v>
      </c>
      <c r="B642" s="4" t="s">
        <v>32</v>
      </c>
    </row>
    <row r="643" spans="1:2" x14ac:dyDescent="0.25">
      <c r="A643">
        <v>641</v>
      </c>
      <c r="B643" s="4" t="s">
        <v>32</v>
      </c>
    </row>
    <row r="644" spans="1:2" x14ac:dyDescent="0.25">
      <c r="A644">
        <v>642</v>
      </c>
      <c r="B644" s="4" t="s">
        <v>32</v>
      </c>
    </row>
    <row r="645" spans="1:2" x14ac:dyDescent="0.25">
      <c r="A645">
        <v>643</v>
      </c>
      <c r="B645" s="4" t="s">
        <v>32</v>
      </c>
    </row>
    <row r="646" spans="1:2" x14ac:dyDescent="0.25">
      <c r="A646">
        <v>644</v>
      </c>
      <c r="B646" s="4" t="s">
        <v>32</v>
      </c>
    </row>
    <row r="647" spans="1:2" x14ac:dyDescent="0.25">
      <c r="A647">
        <v>645</v>
      </c>
      <c r="B647" s="4" t="s">
        <v>32</v>
      </c>
    </row>
    <row r="648" spans="1:2" x14ac:dyDescent="0.25">
      <c r="A648">
        <v>646</v>
      </c>
      <c r="B648" s="4" t="s">
        <v>32</v>
      </c>
    </row>
    <row r="649" spans="1:2" x14ac:dyDescent="0.25">
      <c r="A649">
        <v>647</v>
      </c>
      <c r="B649" s="4" t="s">
        <v>32</v>
      </c>
    </row>
    <row r="650" spans="1:2" x14ac:dyDescent="0.25">
      <c r="A650">
        <v>648</v>
      </c>
      <c r="B650" s="4" t="s">
        <v>32</v>
      </c>
    </row>
    <row r="651" spans="1:2" x14ac:dyDescent="0.25">
      <c r="A651">
        <v>649</v>
      </c>
      <c r="B651" s="4" t="s">
        <v>32</v>
      </c>
    </row>
    <row r="652" spans="1:2" x14ac:dyDescent="0.25">
      <c r="A652">
        <v>650</v>
      </c>
      <c r="B652" s="4" t="s">
        <v>32</v>
      </c>
    </row>
    <row r="653" spans="1:2" x14ac:dyDescent="0.25">
      <c r="A653">
        <v>651</v>
      </c>
      <c r="B653" s="4" t="s">
        <v>32</v>
      </c>
    </row>
    <row r="654" spans="1:2" x14ac:dyDescent="0.25">
      <c r="A654">
        <v>652</v>
      </c>
      <c r="B654" s="4" t="s">
        <v>32</v>
      </c>
    </row>
    <row r="655" spans="1:2" x14ac:dyDescent="0.25">
      <c r="A655">
        <v>653</v>
      </c>
      <c r="B655" s="4" t="s">
        <v>32</v>
      </c>
    </row>
    <row r="656" spans="1:2" x14ac:dyDescent="0.25">
      <c r="A656">
        <v>654</v>
      </c>
      <c r="B656" s="4" t="s">
        <v>32</v>
      </c>
    </row>
    <row r="657" spans="1:2" x14ac:dyDescent="0.25">
      <c r="A657">
        <v>655</v>
      </c>
      <c r="B657" s="4" t="s">
        <v>32</v>
      </c>
    </row>
    <row r="658" spans="1:2" x14ac:dyDescent="0.25">
      <c r="A658">
        <v>656</v>
      </c>
      <c r="B658" s="4" t="s">
        <v>32</v>
      </c>
    </row>
    <row r="659" spans="1:2" x14ac:dyDescent="0.25">
      <c r="A659">
        <v>657</v>
      </c>
      <c r="B659" s="4" t="s">
        <v>32</v>
      </c>
    </row>
    <row r="660" spans="1:2" x14ac:dyDescent="0.25">
      <c r="A660">
        <v>658</v>
      </c>
      <c r="B660" s="4" t="s">
        <v>32</v>
      </c>
    </row>
    <row r="661" spans="1:2" x14ac:dyDescent="0.25">
      <c r="A661">
        <v>659</v>
      </c>
      <c r="B661" s="4" t="s">
        <v>32</v>
      </c>
    </row>
    <row r="662" spans="1:2" x14ac:dyDescent="0.25">
      <c r="A662">
        <v>660</v>
      </c>
      <c r="B662" s="4" t="s">
        <v>32</v>
      </c>
    </row>
    <row r="663" spans="1:2" x14ac:dyDescent="0.25">
      <c r="A663">
        <v>661</v>
      </c>
      <c r="B663" s="4" t="s">
        <v>32</v>
      </c>
    </row>
    <row r="664" spans="1:2" x14ac:dyDescent="0.25">
      <c r="A664">
        <v>662</v>
      </c>
      <c r="B664" s="4" t="s">
        <v>32</v>
      </c>
    </row>
    <row r="665" spans="1:2" x14ac:dyDescent="0.25">
      <c r="A665">
        <v>663</v>
      </c>
      <c r="B665" s="4" t="s">
        <v>32</v>
      </c>
    </row>
    <row r="666" spans="1:2" x14ac:dyDescent="0.25">
      <c r="A666">
        <v>664</v>
      </c>
      <c r="B666" s="4" t="s">
        <v>32</v>
      </c>
    </row>
    <row r="667" spans="1:2" x14ac:dyDescent="0.25">
      <c r="A667">
        <v>665</v>
      </c>
      <c r="B667" s="4" t="s">
        <v>32</v>
      </c>
    </row>
    <row r="668" spans="1:2" x14ac:dyDescent="0.25">
      <c r="A668">
        <v>666</v>
      </c>
      <c r="B668" s="4" t="s">
        <v>32</v>
      </c>
    </row>
    <row r="669" spans="1:2" x14ac:dyDescent="0.25">
      <c r="A669">
        <v>667</v>
      </c>
      <c r="B669" s="4" t="s">
        <v>32</v>
      </c>
    </row>
    <row r="670" spans="1:2" x14ac:dyDescent="0.25">
      <c r="A670">
        <v>668</v>
      </c>
      <c r="B670" s="4" t="s">
        <v>32</v>
      </c>
    </row>
    <row r="671" spans="1:2" x14ac:dyDescent="0.25">
      <c r="A671">
        <v>669</v>
      </c>
      <c r="B671" s="4" t="s">
        <v>32</v>
      </c>
    </row>
    <row r="672" spans="1:2" x14ac:dyDescent="0.25">
      <c r="A672">
        <v>670</v>
      </c>
      <c r="B672" s="4" t="s">
        <v>32</v>
      </c>
    </row>
    <row r="673" spans="1:2" x14ac:dyDescent="0.25">
      <c r="A673">
        <v>671</v>
      </c>
      <c r="B673" s="4" t="s">
        <v>32</v>
      </c>
    </row>
    <row r="674" spans="1:2" x14ac:dyDescent="0.25">
      <c r="A674">
        <v>672</v>
      </c>
      <c r="B674" s="4" t="s">
        <v>32</v>
      </c>
    </row>
    <row r="675" spans="1:2" x14ac:dyDescent="0.25">
      <c r="A675">
        <v>673</v>
      </c>
      <c r="B675" s="4" t="s">
        <v>32</v>
      </c>
    </row>
    <row r="676" spans="1:2" x14ac:dyDescent="0.25">
      <c r="A676">
        <v>674</v>
      </c>
      <c r="B676" s="4" t="s">
        <v>32</v>
      </c>
    </row>
    <row r="677" spans="1:2" x14ac:dyDescent="0.25">
      <c r="A677">
        <v>675</v>
      </c>
      <c r="B677" s="4" t="s">
        <v>32</v>
      </c>
    </row>
    <row r="678" spans="1:2" x14ac:dyDescent="0.25">
      <c r="A678">
        <v>676</v>
      </c>
      <c r="B678" s="4" t="s">
        <v>32</v>
      </c>
    </row>
    <row r="679" spans="1:2" x14ac:dyDescent="0.25">
      <c r="A679">
        <v>677</v>
      </c>
      <c r="B679" s="4" t="s">
        <v>32</v>
      </c>
    </row>
    <row r="680" spans="1:2" x14ac:dyDescent="0.25">
      <c r="A680">
        <v>678</v>
      </c>
      <c r="B680" s="4" t="s">
        <v>32</v>
      </c>
    </row>
    <row r="681" spans="1:2" x14ac:dyDescent="0.25">
      <c r="A681">
        <v>679</v>
      </c>
      <c r="B681" s="4" t="s">
        <v>32</v>
      </c>
    </row>
    <row r="682" spans="1:2" x14ac:dyDescent="0.25">
      <c r="A682">
        <v>680</v>
      </c>
      <c r="B682" s="4" t="s">
        <v>32</v>
      </c>
    </row>
    <row r="683" spans="1:2" x14ac:dyDescent="0.25">
      <c r="A683">
        <v>681</v>
      </c>
      <c r="B683" s="4" t="s">
        <v>32</v>
      </c>
    </row>
    <row r="684" spans="1:2" x14ac:dyDescent="0.25">
      <c r="A684">
        <v>682</v>
      </c>
      <c r="B684" s="4" t="s">
        <v>32</v>
      </c>
    </row>
    <row r="685" spans="1:2" x14ac:dyDescent="0.25">
      <c r="A685">
        <v>683</v>
      </c>
      <c r="B685" s="4" t="s">
        <v>32</v>
      </c>
    </row>
    <row r="686" spans="1:2" x14ac:dyDescent="0.25">
      <c r="A686">
        <v>684</v>
      </c>
      <c r="B686" s="4" t="s">
        <v>32</v>
      </c>
    </row>
    <row r="687" spans="1:2" x14ac:dyDescent="0.25">
      <c r="A687">
        <v>685</v>
      </c>
      <c r="B687" s="4" t="s">
        <v>32</v>
      </c>
    </row>
    <row r="688" spans="1:2" x14ac:dyDescent="0.25">
      <c r="A688">
        <v>686</v>
      </c>
      <c r="B688" s="4" t="s">
        <v>32</v>
      </c>
    </row>
    <row r="689" spans="1:2" x14ac:dyDescent="0.25">
      <c r="A689">
        <v>687</v>
      </c>
      <c r="B689" s="4" t="s">
        <v>32</v>
      </c>
    </row>
    <row r="690" spans="1:2" x14ac:dyDescent="0.25">
      <c r="A690">
        <v>688</v>
      </c>
      <c r="B690" s="4" t="s">
        <v>32</v>
      </c>
    </row>
    <row r="691" spans="1:2" x14ac:dyDescent="0.25">
      <c r="A691">
        <v>689</v>
      </c>
      <c r="B691" s="4" t="s">
        <v>32</v>
      </c>
    </row>
    <row r="692" spans="1:2" x14ac:dyDescent="0.25">
      <c r="A692">
        <v>690</v>
      </c>
      <c r="B692" s="4" t="s">
        <v>32</v>
      </c>
    </row>
    <row r="693" spans="1:2" x14ac:dyDescent="0.25">
      <c r="A693">
        <v>691</v>
      </c>
      <c r="B693" s="4" t="s">
        <v>32</v>
      </c>
    </row>
    <row r="694" spans="1:2" x14ac:dyDescent="0.25">
      <c r="A694">
        <v>692</v>
      </c>
      <c r="B694" s="4" t="s">
        <v>32</v>
      </c>
    </row>
    <row r="695" spans="1:2" x14ac:dyDescent="0.25">
      <c r="A695">
        <v>693</v>
      </c>
      <c r="B695" s="4" t="s">
        <v>32</v>
      </c>
    </row>
    <row r="696" spans="1:2" x14ac:dyDescent="0.25">
      <c r="A696">
        <v>694</v>
      </c>
      <c r="B696" s="4" t="s">
        <v>32</v>
      </c>
    </row>
    <row r="697" spans="1:2" x14ac:dyDescent="0.25">
      <c r="A697">
        <v>695</v>
      </c>
      <c r="B697" s="4" t="s">
        <v>32</v>
      </c>
    </row>
    <row r="698" spans="1:2" x14ac:dyDescent="0.25">
      <c r="A698">
        <v>696</v>
      </c>
      <c r="B698" s="4" t="s">
        <v>32</v>
      </c>
    </row>
    <row r="699" spans="1:2" x14ac:dyDescent="0.25">
      <c r="A699">
        <v>697</v>
      </c>
      <c r="B699" s="4" t="s">
        <v>32</v>
      </c>
    </row>
    <row r="700" spans="1:2" x14ac:dyDescent="0.25">
      <c r="A700">
        <v>698</v>
      </c>
      <c r="B700" s="4" t="s">
        <v>32</v>
      </c>
    </row>
    <row r="701" spans="1:2" x14ac:dyDescent="0.25">
      <c r="A701">
        <v>699</v>
      </c>
      <c r="B701" s="4" t="s">
        <v>32</v>
      </c>
    </row>
    <row r="702" spans="1:2" x14ac:dyDescent="0.25">
      <c r="A702">
        <v>700</v>
      </c>
      <c r="B702" s="4" t="s">
        <v>32</v>
      </c>
    </row>
    <row r="703" spans="1:2" x14ac:dyDescent="0.25">
      <c r="A703">
        <v>701</v>
      </c>
      <c r="B703" s="4" t="s">
        <v>33</v>
      </c>
    </row>
    <row r="704" spans="1:2" x14ac:dyDescent="0.25">
      <c r="A704">
        <v>702</v>
      </c>
      <c r="B704" s="4" t="s">
        <v>33</v>
      </c>
    </row>
    <row r="705" spans="1:2" x14ac:dyDescent="0.25">
      <c r="A705">
        <v>703</v>
      </c>
      <c r="B705" s="4" t="s">
        <v>33</v>
      </c>
    </row>
    <row r="706" spans="1:2" x14ac:dyDescent="0.25">
      <c r="A706">
        <v>704</v>
      </c>
      <c r="B706" s="4" t="s">
        <v>33</v>
      </c>
    </row>
    <row r="707" spans="1:2" x14ac:dyDescent="0.25">
      <c r="A707">
        <v>705</v>
      </c>
      <c r="B707" s="4" t="s">
        <v>33</v>
      </c>
    </row>
    <row r="708" spans="1:2" x14ac:dyDescent="0.25">
      <c r="A708">
        <v>706</v>
      </c>
      <c r="B708" s="4" t="s">
        <v>33</v>
      </c>
    </row>
    <row r="709" spans="1:2" x14ac:dyDescent="0.25">
      <c r="A709">
        <v>707</v>
      </c>
      <c r="B709" s="4" t="s">
        <v>33</v>
      </c>
    </row>
    <row r="710" spans="1:2" x14ac:dyDescent="0.25">
      <c r="A710">
        <v>708</v>
      </c>
      <c r="B710" s="4" t="s">
        <v>33</v>
      </c>
    </row>
    <row r="711" spans="1:2" x14ac:dyDescent="0.25">
      <c r="A711">
        <v>709</v>
      </c>
      <c r="B711" s="4" t="s">
        <v>33</v>
      </c>
    </row>
    <row r="712" spans="1:2" x14ac:dyDescent="0.25">
      <c r="A712">
        <v>710</v>
      </c>
      <c r="B712" s="4" t="s">
        <v>33</v>
      </c>
    </row>
    <row r="713" spans="1:2" x14ac:dyDescent="0.25">
      <c r="A713">
        <v>711</v>
      </c>
      <c r="B713" s="4" t="s">
        <v>33</v>
      </c>
    </row>
    <row r="714" spans="1:2" x14ac:dyDescent="0.25">
      <c r="A714">
        <v>712</v>
      </c>
      <c r="B714" s="4" t="s">
        <v>33</v>
      </c>
    </row>
    <row r="715" spans="1:2" x14ac:dyDescent="0.25">
      <c r="A715">
        <v>713</v>
      </c>
      <c r="B715" s="4" t="s">
        <v>33</v>
      </c>
    </row>
    <row r="716" spans="1:2" x14ac:dyDescent="0.25">
      <c r="A716">
        <v>714</v>
      </c>
      <c r="B716" s="4" t="s">
        <v>33</v>
      </c>
    </row>
    <row r="717" spans="1:2" x14ac:dyDescent="0.25">
      <c r="A717">
        <v>715</v>
      </c>
      <c r="B717" s="4" t="s">
        <v>33</v>
      </c>
    </row>
    <row r="718" spans="1:2" x14ac:dyDescent="0.25">
      <c r="A718">
        <v>716</v>
      </c>
      <c r="B718" s="4" t="s">
        <v>33</v>
      </c>
    </row>
    <row r="719" spans="1:2" x14ac:dyDescent="0.25">
      <c r="A719">
        <v>717</v>
      </c>
      <c r="B719" s="4" t="s">
        <v>33</v>
      </c>
    </row>
    <row r="720" spans="1:2" x14ac:dyDescent="0.25">
      <c r="A720">
        <v>718</v>
      </c>
      <c r="B720" s="4" t="s">
        <v>33</v>
      </c>
    </row>
    <row r="721" spans="1:2" x14ac:dyDescent="0.25">
      <c r="A721">
        <v>719</v>
      </c>
      <c r="B721" s="4" t="s">
        <v>33</v>
      </c>
    </row>
    <row r="722" spans="1:2" x14ac:dyDescent="0.25">
      <c r="A722">
        <v>720</v>
      </c>
      <c r="B722" s="4" t="s">
        <v>33</v>
      </c>
    </row>
    <row r="723" spans="1:2" x14ac:dyDescent="0.25">
      <c r="A723">
        <v>721</v>
      </c>
      <c r="B723" s="4" t="s">
        <v>33</v>
      </c>
    </row>
    <row r="724" spans="1:2" x14ac:dyDescent="0.25">
      <c r="A724">
        <v>722</v>
      </c>
      <c r="B724" s="4" t="s">
        <v>33</v>
      </c>
    </row>
    <row r="725" spans="1:2" x14ac:dyDescent="0.25">
      <c r="A725">
        <v>723</v>
      </c>
      <c r="B725" s="4" t="s">
        <v>33</v>
      </c>
    </row>
    <row r="726" spans="1:2" x14ac:dyDescent="0.25">
      <c r="A726">
        <v>724</v>
      </c>
      <c r="B726" s="4" t="s">
        <v>33</v>
      </c>
    </row>
    <row r="727" spans="1:2" x14ac:dyDescent="0.25">
      <c r="A727">
        <v>725</v>
      </c>
      <c r="B727" s="4" t="s">
        <v>33</v>
      </c>
    </row>
    <row r="728" spans="1:2" x14ac:dyDescent="0.25">
      <c r="A728">
        <v>726</v>
      </c>
      <c r="B728" s="4" t="s">
        <v>33</v>
      </c>
    </row>
    <row r="729" spans="1:2" x14ac:dyDescent="0.25">
      <c r="A729">
        <v>727</v>
      </c>
      <c r="B729" s="4" t="s">
        <v>33</v>
      </c>
    </row>
    <row r="730" spans="1:2" x14ac:dyDescent="0.25">
      <c r="A730">
        <v>728</v>
      </c>
      <c r="B730" s="4" t="s">
        <v>33</v>
      </c>
    </row>
    <row r="731" spans="1:2" x14ac:dyDescent="0.25">
      <c r="A731">
        <v>729</v>
      </c>
      <c r="B731" s="4" t="s">
        <v>33</v>
      </c>
    </row>
    <row r="732" spans="1:2" x14ac:dyDescent="0.25">
      <c r="A732">
        <v>730</v>
      </c>
      <c r="B732" s="4" t="s">
        <v>33</v>
      </c>
    </row>
    <row r="733" spans="1:2" x14ac:dyDescent="0.25">
      <c r="A733">
        <v>731</v>
      </c>
      <c r="B733" s="4" t="s">
        <v>33</v>
      </c>
    </row>
    <row r="734" spans="1:2" x14ac:dyDescent="0.25">
      <c r="A734">
        <v>732</v>
      </c>
      <c r="B734" s="4" t="s">
        <v>33</v>
      </c>
    </row>
    <row r="735" spans="1:2" x14ac:dyDescent="0.25">
      <c r="A735">
        <v>733</v>
      </c>
      <c r="B735" s="4" t="s">
        <v>33</v>
      </c>
    </row>
    <row r="736" spans="1:2" x14ac:dyDescent="0.25">
      <c r="A736">
        <v>734</v>
      </c>
      <c r="B736" s="4" t="s">
        <v>33</v>
      </c>
    </row>
    <row r="737" spans="1:2" x14ac:dyDescent="0.25">
      <c r="A737">
        <v>735</v>
      </c>
      <c r="B737" s="4" t="s">
        <v>33</v>
      </c>
    </row>
    <row r="738" spans="1:2" x14ac:dyDescent="0.25">
      <c r="A738">
        <v>736</v>
      </c>
      <c r="B738" s="4" t="s">
        <v>33</v>
      </c>
    </row>
    <row r="739" spans="1:2" x14ac:dyDescent="0.25">
      <c r="A739">
        <v>737</v>
      </c>
      <c r="B739" s="4" t="s">
        <v>33</v>
      </c>
    </row>
    <row r="740" spans="1:2" x14ac:dyDescent="0.25">
      <c r="A740">
        <v>738</v>
      </c>
      <c r="B740" s="4" t="s">
        <v>33</v>
      </c>
    </row>
    <row r="741" spans="1:2" x14ac:dyDescent="0.25">
      <c r="A741">
        <v>739</v>
      </c>
      <c r="B741" s="4" t="s">
        <v>33</v>
      </c>
    </row>
    <row r="742" spans="1:2" x14ac:dyDescent="0.25">
      <c r="A742">
        <v>740</v>
      </c>
      <c r="B742" s="4" t="s">
        <v>33</v>
      </c>
    </row>
    <row r="743" spans="1:2" x14ac:dyDescent="0.25">
      <c r="A743">
        <v>741</v>
      </c>
      <c r="B743" s="4" t="s">
        <v>33</v>
      </c>
    </row>
    <row r="744" spans="1:2" x14ac:dyDescent="0.25">
      <c r="A744">
        <v>742</v>
      </c>
      <c r="B744" s="4" t="s">
        <v>33</v>
      </c>
    </row>
    <row r="745" spans="1:2" x14ac:dyDescent="0.25">
      <c r="A745">
        <v>743</v>
      </c>
      <c r="B745" s="4" t="s">
        <v>33</v>
      </c>
    </row>
    <row r="746" spans="1:2" x14ac:dyDescent="0.25">
      <c r="A746">
        <v>744</v>
      </c>
      <c r="B746" s="4" t="s">
        <v>33</v>
      </c>
    </row>
    <row r="747" spans="1:2" x14ac:dyDescent="0.25">
      <c r="A747">
        <v>745</v>
      </c>
      <c r="B747" s="4" t="s">
        <v>33</v>
      </c>
    </row>
    <row r="748" spans="1:2" x14ac:dyDescent="0.25">
      <c r="A748">
        <v>746</v>
      </c>
      <c r="B748" s="4" t="s">
        <v>33</v>
      </c>
    </row>
    <row r="749" spans="1:2" x14ac:dyDescent="0.25">
      <c r="A749">
        <v>747</v>
      </c>
      <c r="B749" s="4" t="s">
        <v>33</v>
      </c>
    </row>
    <row r="750" spans="1:2" x14ac:dyDescent="0.25">
      <c r="A750">
        <v>748</v>
      </c>
      <c r="B750" s="4" t="s">
        <v>33</v>
      </c>
    </row>
    <row r="751" spans="1:2" x14ac:dyDescent="0.25">
      <c r="A751">
        <v>749</v>
      </c>
      <c r="B751" s="4" t="s">
        <v>33</v>
      </c>
    </row>
    <row r="752" spans="1:2" x14ac:dyDescent="0.25">
      <c r="A752">
        <v>750</v>
      </c>
      <c r="B752" s="4" t="s">
        <v>33</v>
      </c>
    </row>
    <row r="753" spans="1:2" x14ac:dyDescent="0.25">
      <c r="A753">
        <v>751</v>
      </c>
      <c r="B753" s="4" t="s">
        <v>33</v>
      </c>
    </row>
    <row r="754" spans="1:2" x14ac:dyDescent="0.25">
      <c r="A754">
        <v>752</v>
      </c>
      <c r="B754" s="4" t="s">
        <v>33</v>
      </c>
    </row>
    <row r="755" spans="1:2" x14ac:dyDescent="0.25">
      <c r="A755">
        <v>753</v>
      </c>
      <c r="B755" s="4" t="s">
        <v>33</v>
      </c>
    </row>
    <row r="756" spans="1:2" x14ac:dyDescent="0.25">
      <c r="A756">
        <v>754</v>
      </c>
      <c r="B756" s="4" t="s">
        <v>33</v>
      </c>
    </row>
    <row r="757" spans="1:2" x14ac:dyDescent="0.25">
      <c r="A757">
        <v>755</v>
      </c>
      <c r="B757" s="4" t="s">
        <v>33</v>
      </c>
    </row>
    <row r="758" spans="1:2" x14ac:dyDescent="0.25">
      <c r="A758">
        <v>756</v>
      </c>
      <c r="B758" s="4" t="s">
        <v>33</v>
      </c>
    </row>
    <row r="759" spans="1:2" x14ac:dyDescent="0.25">
      <c r="A759">
        <v>757</v>
      </c>
      <c r="B759" s="4" t="s">
        <v>33</v>
      </c>
    </row>
    <row r="760" spans="1:2" x14ac:dyDescent="0.25">
      <c r="A760">
        <v>758</v>
      </c>
      <c r="B760" s="4" t="s">
        <v>33</v>
      </c>
    </row>
    <row r="761" spans="1:2" x14ac:dyDescent="0.25">
      <c r="A761">
        <v>759</v>
      </c>
      <c r="B761" s="4" t="s">
        <v>33</v>
      </c>
    </row>
    <row r="762" spans="1:2" x14ac:dyDescent="0.25">
      <c r="A762">
        <v>760</v>
      </c>
      <c r="B762" s="4" t="s">
        <v>33</v>
      </c>
    </row>
    <row r="763" spans="1:2" x14ac:dyDescent="0.25">
      <c r="A763">
        <v>761</v>
      </c>
      <c r="B763" s="4" t="s">
        <v>33</v>
      </c>
    </row>
    <row r="764" spans="1:2" x14ac:dyDescent="0.25">
      <c r="A764">
        <v>762</v>
      </c>
      <c r="B764" s="4" t="s">
        <v>33</v>
      </c>
    </row>
    <row r="765" spans="1:2" x14ac:dyDescent="0.25">
      <c r="A765">
        <v>763</v>
      </c>
      <c r="B765" s="4" t="s">
        <v>33</v>
      </c>
    </row>
    <row r="766" spans="1:2" x14ac:dyDescent="0.25">
      <c r="A766">
        <v>764</v>
      </c>
      <c r="B766" s="4" t="s">
        <v>33</v>
      </c>
    </row>
    <row r="767" spans="1:2" x14ac:dyDescent="0.25">
      <c r="A767">
        <v>765</v>
      </c>
      <c r="B767" s="4" t="s">
        <v>33</v>
      </c>
    </row>
    <row r="768" spans="1:2" x14ac:dyDescent="0.25">
      <c r="A768">
        <v>766</v>
      </c>
      <c r="B768" s="4" t="s">
        <v>33</v>
      </c>
    </row>
    <row r="769" spans="1:2" x14ac:dyDescent="0.25">
      <c r="A769">
        <v>767</v>
      </c>
      <c r="B769" s="4" t="s">
        <v>33</v>
      </c>
    </row>
    <row r="770" spans="1:2" x14ac:dyDescent="0.25">
      <c r="A770">
        <v>768</v>
      </c>
      <c r="B770" s="4" t="s">
        <v>33</v>
      </c>
    </row>
    <row r="771" spans="1:2" x14ac:dyDescent="0.25">
      <c r="A771">
        <v>769</v>
      </c>
      <c r="B771" s="4" t="s">
        <v>33</v>
      </c>
    </row>
    <row r="772" spans="1:2" x14ac:dyDescent="0.25">
      <c r="A772">
        <v>770</v>
      </c>
      <c r="B772" s="4" t="s">
        <v>33</v>
      </c>
    </row>
    <row r="773" spans="1:2" x14ac:dyDescent="0.25">
      <c r="A773">
        <v>771</v>
      </c>
      <c r="B773" s="4" t="s">
        <v>33</v>
      </c>
    </row>
    <row r="774" spans="1:2" x14ac:dyDescent="0.25">
      <c r="A774">
        <v>772</v>
      </c>
      <c r="B774" s="4" t="s">
        <v>33</v>
      </c>
    </row>
    <row r="775" spans="1:2" x14ac:dyDescent="0.25">
      <c r="A775">
        <v>773</v>
      </c>
      <c r="B775" s="4" t="s">
        <v>33</v>
      </c>
    </row>
    <row r="776" spans="1:2" x14ac:dyDescent="0.25">
      <c r="A776">
        <v>774</v>
      </c>
      <c r="B776" s="4" t="s">
        <v>33</v>
      </c>
    </row>
    <row r="777" spans="1:2" x14ac:dyDescent="0.25">
      <c r="A777">
        <v>775</v>
      </c>
      <c r="B777" s="4" t="s">
        <v>33</v>
      </c>
    </row>
    <row r="778" spans="1:2" x14ac:dyDescent="0.25">
      <c r="A778">
        <v>776</v>
      </c>
      <c r="B778" s="4" t="s">
        <v>33</v>
      </c>
    </row>
    <row r="779" spans="1:2" x14ac:dyDescent="0.25">
      <c r="A779">
        <v>777</v>
      </c>
      <c r="B779" s="4" t="s">
        <v>33</v>
      </c>
    </row>
    <row r="780" spans="1:2" x14ac:dyDescent="0.25">
      <c r="A780">
        <v>778</v>
      </c>
      <c r="B780" s="4" t="s">
        <v>33</v>
      </c>
    </row>
    <row r="781" spans="1:2" x14ac:dyDescent="0.25">
      <c r="A781">
        <v>779</v>
      </c>
      <c r="B781" s="4" t="s">
        <v>33</v>
      </c>
    </row>
    <row r="782" spans="1:2" x14ac:dyDescent="0.25">
      <c r="A782">
        <v>780</v>
      </c>
      <c r="B782" s="4" t="s">
        <v>33</v>
      </c>
    </row>
    <row r="783" spans="1:2" x14ac:dyDescent="0.25">
      <c r="A783">
        <v>781</v>
      </c>
      <c r="B783" s="4" t="s">
        <v>33</v>
      </c>
    </row>
    <row r="784" spans="1:2" x14ac:dyDescent="0.25">
      <c r="A784">
        <v>782</v>
      </c>
      <c r="B784" s="4" t="s">
        <v>33</v>
      </c>
    </row>
    <row r="785" spans="1:2" x14ac:dyDescent="0.25">
      <c r="A785">
        <v>783</v>
      </c>
      <c r="B785" s="4" t="s">
        <v>33</v>
      </c>
    </row>
    <row r="786" spans="1:2" x14ac:dyDescent="0.25">
      <c r="A786">
        <v>784</v>
      </c>
      <c r="B786" s="4" t="s">
        <v>33</v>
      </c>
    </row>
    <row r="787" spans="1:2" x14ac:dyDescent="0.25">
      <c r="A787">
        <v>785</v>
      </c>
      <c r="B787" s="4" t="s">
        <v>33</v>
      </c>
    </row>
    <row r="788" spans="1:2" x14ac:dyDescent="0.25">
      <c r="A788">
        <v>786</v>
      </c>
      <c r="B788" s="4" t="s">
        <v>33</v>
      </c>
    </row>
    <row r="789" spans="1:2" x14ac:dyDescent="0.25">
      <c r="A789">
        <v>787</v>
      </c>
      <c r="B789" s="4" t="s">
        <v>33</v>
      </c>
    </row>
    <row r="790" spans="1:2" x14ac:dyDescent="0.25">
      <c r="A790">
        <v>788</v>
      </c>
      <c r="B790" s="4" t="s">
        <v>33</v>
      </c>
    </row>
    <row r="791" spans="1:2" x14ac:dyDescent="0.25">
      <c r="A791">
        <v>789</v>
      </c>
      <c r="B791" s="4" t="s">
        <v>33</v>
      </c>
    </row>
    <row r="792" spans="1:2" x14ac:dyDescent="0.25">
      <c r="A792">
        <v>790</v>
      </c>
      <c r="B792" s="4" t="s">
        <v>33</v>
      </c>
    </row>
    <row r="793" spans="1:2" x14ac:dyDescent="0.25">
      <c r="A793">
        <v>791</v>
      </c>
      <c r="B793" s="4" t="s">
        <v>33</v>
      </c>
    </row>
    <row r="794" spans="1:2" x14ac:dyDescent="0.25">
      <c r="A794">
        <v>792</v>
      </c>
      <c r="B794" s="4" t="s">
        <v>33</v>
      </c>
    </row>
    <row r="795" spans="1:2" x14ac:dyDescent="0.25">
      <c r="A795">
        <v>793</v>
      </c>
      <c r="B795" s="4" t="s">
        <v>33</v>
      </c>
    </row>
    <row r="796" spans="1:2" x14ac:dyDescent="0.25">
      <c r="A796">
        <v>794</v>
      </c>
      <c r="B796" s="4" t="s">
        <v>33</v>
      </c>
    </row>
    <row r="797" spans="1:2" x14ac:dyDescent="0.25">
      <c r="A797">
        <v>795</v>
      </c>
      <c r="B797" s="4" t="s">
        <v>33</v>
      </c>
    </row>
    <row r="798" spans="1:2" x14ac:dyDescent="0.25">
      <c r="A798">
        <v>796</v>
      </c>
      <c r="B798" s="4" t="s">
        <v>33</v>
      </c>
    </row>
    <row r="799" spans="1:2" x14ac:dyDescent="0.25">
      <c r="A799">
        <v>797</v>
      </c>
      <c r="B799" s="4" t="s">
        <v>33</v>
      </c>
    </row>
    <row r="800" spans="1:2" x14ac:dyDescent="0.25">
      <c r="A800">
        <v>798</v>
      </c>
      <c r="B800" s="4" t="s">
        <v>33</v>
      </c>
    </row>
    <row r="801" spans="1:2" x14ac:dyDescent="0.25">
      <c r="A801">
        <v>799</v>
      </c>
      <c r="B801" s="4" t="s">
        <v>33</v>
      </c>
    </row>
    <row r="802" spans="1:2" x14ac:dyDescent="0.25">
      <c r="A802">
        <v>800</v>
      </c>
      <c r="B802" s="4" t="s">
        <v>33</v>
      </c>
    </row>
    <row r="803" spans="1:2" x14ac:dyDescent="0.25">
      <c r="A803">
        <v>801</v>
      </c>
      <c r="B803" s="4" t="s">
        <v>34</v>
      </c>
    </row>
    <row r="804" spans="1:2" x14ac:dyDescent="0.25">
      <c r="A804">
        <v>802</v>
      </c>
      <c r="B804" s="4" t="s">
        <v>34</v>
      </c>
    </row>
    <row r="805" spans="1:2" x14ac:dyDescent="0.25">
      <c r="A805">
        <v>803</v>
      </c>
      <c r="B805" s="4" t="s">
        <v>34</v>
      </c>
    </row>
    <row r="806" spans="1:2" x14ac:dyDescent="0.25">
      <c r="A806">
        <v>804</v>
      </c>
      <c r="B806" s="4" t="s">
        <v>34</v>
      </c>
    </row>
    <row r="807" spans="1:2" x14ac:dyDescent="0.25">
      <c r="A807">
        <v>805</v>
      </c>
      <c r="B807" s="4" t="s">
        <v>34</v>
      </c>
    </row>
    <row r="808" spans="1:2" x14ac:dyDescent="0.25">
      <c r="A808">
        <v>806</v>
      </c>
      <c r="B808" s="4" t="s">
        <v>34</v>
      </c>
    </row>
    <row r="809" spans="1:2" x14ac:dyDescent="0.25">
      <c r="A809">
        <v>807</v>
      </c>
      <c r="B809" s="4" t="s">
        <v>34</v>
      </c>
    </row>
    <row r="810" spans="1:2" x14ac:dyDescent="0.25">
      <c r="A810">
        <v>808</v>
      </c>
      <c r="B810" s="4" t="s">
        <v>34</v>
      </c>
    </row>
    <row r="811" spans="1:2" x14ac:dyDescent="0.25">
      <c r="A811">
        <v>809</v>
      </c>
      <c r="B811" s="4" t="s">
        <v>34</v>
      </c>
    </row>
    <row r="812" spans="1:2" x14ac:dyDescent="0.25">
      <c r="A812">
        <v>810</v>
      </c>
      <c r="B812" s="4" t="s">
        <v>34</v>
      </c>
    </row>
    <row r="813" spans="1:2" x14ac:dyDescent="0.25">
      <c r="A813">
        <v>811</v>
      </c>
      <c r="B813" s="4" t="s">
        <v>34</v>
      </c>
    </row>
    <row r="814" spans="1:2" x14ac:dyDescent="0.25">
      <c r="A814">
        <v>812</v>
      </c>
      <c r="B814" s="4" t="s">
        <v>34</v>
      </c>
    </row>
    <row r="815" spans="1:2" x14ac:dyDescent="0.25">
      <c r="A815">
        <v>813</v>
      </c>
      <c r="B815" s="4" t="s">
        <v>34</v>
      </c>
    </row>
    <row r="816" spans="1:2" x14ac:dyDescent="0.25">
      <c r="A816">
        <v>814</v>
      </c>
      <c r="B816" s="4" t="s">
        <v>34</v>
      </c>
    </row>
    <row r="817" spans="1:2" x14ac:dyDescent="0.25">
      <c r="A817">
        <v>815</v>
      </c>
      <c r="B817" s="4" t="s">
        <v>34</v>
      </c>
    </row>
    <row r="818" spans="1:2" x14ac:dyDescent="0.25">
      <c r="A818">
        <v>816</v>
      </c>
      <c r="B818" s="4" t="s">
        <v>34</v>
      </c>
    </row>
    <row r="819" spans="1:2" x14ac:dyDescent="0.25">
      <c r="A819">
        <v>817</v>
      </c>
      <c r="B819" s="4" t="s">
        <v>34</v>
      </c>
    </row>
    <row r="820" spans="1:2" x14ac:dyDescent="0.25">
      <c r="A820">
        <v>818</v>
      </c>
      <c r="B820" s="4" t="s">
        <v>34</v>
      </c>
    </row>
    <row r="821" spans="1:2" x14ac:dyDescent="0.25">
      <c r="A821">
        <v>819</v>
      </c>
      <c r="B821" s="4" t="s">
        <v>34</v>
      </c>
    </row>
    <row r="822" spans="1:2" x14ac:dyDescent="0.25">
      <c r="A822">
        <v>820</v>
      </c>
      <c r="B822" s="4" t="s">
        <v>34</v>
      </c>
    </row>
    <row r="823" spans="1:2" x14ac:dyDescent="0.25">
      <c r="A823">
        <v>821</v>
      </c>
      <c r="B823" s="4" t="s">
        <v>34</v>
      </c>
    </row>
    <row r="824" spans="1:2" x14ac:dyDescent="0.25">
      <c r="A824">
        <v>822</v>
      </c>
      <c r="B824" s="4" t="s">
        <v>34</v>
      </c>
    </row>
    <row r="825" spans="1:2" x14ac:dyDescent="0.25">
      <c r="A825">
        <v>823</v>
      </c>
      <c r="B825" s="4" t="s">
        <v>34</v>
      </c>
    </row>
    <row r="826" spans="1:2" x14ac:dyDescent="0.25">
      <c r="A826">
        <v>824</v>
      </c>
      <c r="B826" s="4" t="s">
        <v>34</v>
      </c>
    </row>
    <row r="827" spans="1:2" x14ac:dyDescent="0.25">
      <c r="A827">
        <v>825</v>
      </c>
      <c r="B827" s="4" t="s">
        <v>34</v>
      </c>
    </row>
    <row r="828" spans="1:2" x14ac:dyDescent="0.25">
      <c r="A828">
        <v>826</v>
      </c>
      <c r="B828" s="4" t="s">
        <v>34</v>
      </c>
    </row>
    <row r="829" spans="1:2" x14ac:dyDescent="0.25">
      <c r="A829">
        <v>827</v>
      </c>
      <c r="B829" s="4" t="s">
        <v>34</v>
      </c>
    </row>
    <row r="830" spans="1:2" x14ac:dyDescent="0.25">
      <c r="A830">
        <v>828</v>
      </c>
      <c r="B830" s="4" t="s">
        <v>34</v>
      </c>
    </row>
    <row r="831" spans="1:2" x14ac:dyDescent="0.25">
      <c r="A831">
        <v>829</v>
      </c>
      <c r="B831" s="4" t="s">
        <v>34</v>
      </c>
    </row>
    <row r="832" spans="1:2" x14ac:dyDescent="0.25">
      <c r="A832">
        <v>830</v>
      </c>
      <c r="B832" s="4" t="s">
        <v>34</v>
      </c>
    </row>
    <row r="833" spans="1:2" x14ac:dyDescent="0.25">
      <c r="A833">
        <v>831</v>
      </c>
      <c r="B833" s="4" t="s">
        <v>34</v>
      </c>
    </row>
    <row r="834" spans="1:2" x14ac:dyDescent="0.25">
      <c r="A834">
        <v>832</v>
      </c>
      <c r="B834" s="4" t="s">
        <v>34</v>
      </c>
    </row>
    <row r="835" spans="1:2" x14ac:dyDescent="0.25">
      <c r="A835">
        <v>833</v>
      </c>
      <c r="B835" s="4" t="s">
        <v>34</v>
      </c>
    </row>
    <row r="836" spans="1:2" x14ac:dyDescent="0.25">
      <c r="A836">
        <v>834</v>
      </c>
      <c r="B836" s="4" t="s">
        <v>34</v>
      </c>
    </row>
    <row r="837" spans="1:2" x14ac:dyDescent="0.25">
      <c r="A837">
        <v>835</v>
      </c>
      <c r="B837" s="4" t="s">
        <v>34</v>
      </c>
    </row>
    <row r="838" spans="1:2" x14ac:dyDescent="0.25">
      <c r="A838">
        <v>836</v>
      </c>
      <c r="B838" s="4" t="s">
        <v>34</v>
      </c>
    </row>
    <row r="839" spans="1:2" x14ac:dyDescent="0.25">
      <c r="A839">
        <v>837</v>
      </c>
      <c r="B839" s="4" t="s">
        <v>34</v>
      </c>
    </row>
    <row r="840" spans="1:2" x14ac:dyDescent="0.25">
      <c r="A840">
        <v>838</v>
      </c>
      <c r="B840" s="4" t="s">
        <v>34</v>
      </c>
    </row>
    <row r="841" spans="1:2" x14ac:dyDescent="0.25">
      <c r="A841">
        <v>839</v>
      </c>
      <c r="B841" s="4" t="s">
        <v>34</v>
      </c>
    </row>
    <row r="842" spans="1:2" x14ac:dyDescent="0.25">
      <c r="A842">
        <v>840</v>
      </c>
      <c r="B842" s="4" t="s">
        <v>34</v>
      </c>
    </row>
    <row r="843" spans="1:2" x14ac:dyDescent="0.25">
      <c r="A843">
        <v>841</v>
      </c>
      <c r="B843" s="4" t="s">
        <v>34</v>
      </c>
    </row>
    <row r="844" spans="1:2" x14ac:dyDescent="0.25">
      <c r="A844">
        <v>842</v>
      </c>
      <c r="B844" s="4" t="s">
        <v>34</v>
      </c>
    </row>
    <row r="845" spans="1:2" x14ac:dyDescent="0.25">
      <c r="A845">
        <v>843</v>
      </c>
      <c r="B845" s="4" t="s">
        <v>34</v>
      </c>
    </row>
    <row r="846" spans="1:2" x14ac:dyDescent="0.25">
      <c r="A846">
        <v>844</v>
      </c>
      <c r="B846" s="4" t="s">
        <v>34</v>
      </c>
    </row>
    <row r="847" spans="1:2" x14ac:dyDescent="0.25">
      <c r="A847">
        <v>845</v>
      </c>
      <c r="B847" s="4" t="s">
        <v>34</v>
      </c>
    </row>
    <row r="848" spans="1:2" x14ac:dyDescent="0.25">
      <c r="A848">
        <v>846</v>
      </c>
      <c r="B848" s="4" t="s">
        <v>34</v>
      </c>
    </row>
    <row r="849" spans="1:2" x14ac:dyDescent="0.25">
      <c r="A849">
        <v>847</v>
      </c>
      <c r="B849" s="4" t="s">
        <v>34</v>
      </c>
    </row>
    <row r="850" spans="1:2" x14ac:dyDescent="0.25">
      <c r="A850">
        <v>848</v>
      </c>
      <c r="B850" s="4" t="s">
        <v>34</v>
      </c>
    </row>
    <row r="851" spans="1:2" x14ac:dyDescent="0.25">
      <c r="A851">
        <v>849</v>
      </c>
      <c r="B851" s="4" t="s">
        <v>34</v>
      </c>
    </row>
    <row r="852" spans="1:2" x14ac:dyDescent="0.25">
      <c r="A852">
        <v>850</v>
      </c>
      <c r="B852" s="4" t="s">
        <v>34</v>
      </c>
    </row>
    <row r="853" spans="1:2" x14ac:dyDescent="0.25">
      <c r="A853">
        <v>851</v>
      </c>
      <c r="B853" s="4" t="s">
        <v>34</v>
      </c>
    </row>
    <row r="854" spans="1:2" x14ac:dyDescent="0.25">
      <c r="A854">
        <v>852</v>
      </c>
      <c r="B854" s="4" t="s">
        <v>34</v>
      </c>
    </row>
    <row r="855" spans="1:2" x14ac:dyDescent="0.25">
      <c r="A855">
        <v>853</v>
      </c>
      <c r="B855" s="4" t="s">
        <v>34</v>
      </c>
    </row>
    <row r="856" spans="1:2" x14ac:dyDescent="0.25">
      <c r="A856">
        <v>854</v>
      </c>
      <c r="B856" s="4" t="s">
        <v>34</v>
      </c>
    </row>
    <row r="857" spans="1:2" x14ac:dyDescent="0.25">
      <c r="A857">
        <v>855</v>
      </c>
      <c r="B857" s="4" t="s">
        <v>34</v>
      </c>
    </row>
    <row r="858" spans="1:2" x14ac:dyDescent="0.25">
      <c r="A858">
        <v>856</v>
      </c>
      <c r="B858" s="4" t="s">
        <v>34</v>
      </c>
    </row>
    <row r="859" spans="1:2" x14ac:dyDescent="0.25">
      <c r="A859">
        <v>857</v>
      </c>
      <c r="B859" s="4" t="s">
        <v>34</v>
      </c>
    </row>
    <row r="860" spans="1:2" x14ac:dyDescent="0.25">
      <c r="A860">
        <v>858</v>
      </c>
      <c r="B860" s="4" t="s">
        <v>34</v>
      </c>
    </row>
    <row r="861" spans="1:2" x14ac:dyDescent="0.25">
      <c r="A861">
        <v>859</v>
      </c>
      <c r="B861" s="4" t="s">
        <v>34</v>
      </c>
    </row>
    <row r="862" spans="1:2" x14ac:dyDescent="0.25">
      <c r="A862">
        <v>860</v>
      </c>
      <c r="B862" s="4" t="s">
        <v>34</v>
      </c>
    </row>
    <row r="863" spans="1:2" x14ac:dyDescent="0.25">
      <c r="A863">
        <v>861</v>
      </c>
      <c r="B863" s="4" t="s">
        <v>34</v>
      </c>
    </row>
    <row r="864" spans="1:2" x14ac:dyDescent="0.25">
      <c r="A864">
        <v>862</v>
      </c>
      <c r="B864" s="4" t="s">
        <v>34</v>
      </c>
    </row>
    <row r="865" spans="1:2" x14ac:dyDescent="0.25">
      <c r="A865">
        <v>863</v>
      </c>
      <c r="B865" s="4" t="s">
        <v>34</v>
      </c>
    </row>
    <row r="866" spans="1:2" x14ac:dyDescent="0.25">
      <c r="A866">
        <v>864</v>
      </c>
      <c r="B866" s="4" t="s">
        <v>34</v>
      </c>
    </row>
    <row r="867" spans="1:2" x14ac:dyDescent="0.25">
      <c r="A867">
        <v>865</v>
      </c>
      <c r="B867" s="4" t="s">
        <v>34</v>
      </c>
    </row>
    <row r="868" spans="1:2" x14ac:dyDescent="0.25">
      <c r="A868">
        <v>866</v>
      </c>
      <c r="B868" s="4" t="s">
        <v>34</v>
      </c>
    </row>
    <row r="869" spans="1:2" x14ac:dyDescent="0.25">
      <c r="A869">
        <v>867</v>
      </c>
      <c r="B869" s="4" t="s">
        <v>34</v>
      </c>
    </row>
    <row r="870" spans="1:2" x14ac:dyDescent="0.25">
      <c r="A870">
        <v>868</v>
      </c>
      <c r="B870" s="4" t="s">
        <v>34</v>
      </c>
    </row>
    <row r="871" spans="1:2" x14ac:dyDescent="0.25">
      <c r="A871">
        <v>869</v>
      </c>
      <c r="B871" s="4" t="s">
        <v>34</v>
      </c>
    </row>
    <row r="872" spans="1:2" x14ac:dyDescent="0.25">
      <c r="A872">
        <v>870</v>
      </c>
      <c r="B872" s="4" t="s">
        <v>34</v>
      </c>
    </row>
    <row r="873" spans="1:2" x14ac:dyDescent="0.25">
      <c r="A873">
        <v>871</v>
      </c>
      <c r="B873" s="4" t="s">
        <v>34</v>
      </c>
    </row>
    <row r="874" spans="1:2" x14ac:dyDescent="0.25">
      <c r="A874">
        <v>872</v>
      </c>
      <c r="B874" s="4" t="s">
        <v>34</v>
      </c>
    </row>
    <row r="875" spans="1:2" x14ac:dyDescent="0.25">
      <c r="A875">
        <v>873</v>
      </c>
      <c r="B875" s="4" t="s">
        <v>34</v>
      </c>
    </row>
    <row r="876" spans="1:2" x14ac:dyDescent="0.25">
      <c r="A876">
        <v>874</v>
      </c>
      <c r="B876" s="4" t="s">
        <v>34</v>
      </c>
    </row>
    <row r="877" spans="1:2" x14ac:dyDescent="0.25">
      <c r="A877">
        <v>875</v>
      </c>
      <c r="B877" s="4" t="s">
        <v>34</v>
      </c>
    </row>
    <row r="878" spans="1:2" x14ac:dyDescent="0.25">
      <c r="A878">
        <v>876</v>
      </c>
      <c r="B878" s="4" t="s">
        <v>34</v>
      </c>
    </row>
    <row r="879" spans="1:2" x14ac:dyDescent="0.25">
      <c r="A879">
        <v>877</v>
      </c>
      <c r="B879" s="4" t="s">
        <v>34</v>
      </c>
    </row>
    <row r="880" spans="1:2" x14ac:dyDescent="0.25">
      <c r="A880">
        <v>878</v>
      </c>
      <c r="B880" s="4" t="s">
        <v>34</v>
      </c>
    </row>
    <row r="881" spans="1:2" x14ac:dyDescent="0.25">
      <c r="A881">
        <v>879</v>
      </c>
      <c r="B881" s="4" t="s">
        <v>34</v>
      </c>
    </row>
    <row r="882" spans="1:2" x14ac:dyDescent="0.25">
      <c r="A882">
        <v>880</v>
      </c>
      <c r="B882" s="4" t="s">
        <v>34</v>
      </c>
    </row>
    <row r="883" spans="1:2" x14ac:dyDescent="0.25">
      <c r="A883">
        <v>881</v>
      </c>
      <c r="B883" s="4" t="s">
        <v>34</v>
      </c>
    </row>
    <row r="884" spans="1:2" x14ac:dyDescent="0.25">
      <c r="A884">
        <v>882</v>
      </c>
      <c r="B884" s="4" t="s">
        <v>34</v>
      </c>
    </row>
    <row r="885" spans="1:2" x14ac:dyDescent="0.25">
      <c r="A885">
        <v>883</v>
      </c>
      <c r="B885" s="4" t="s">
        <v>34</v>
      </c>
    </row>
    <row r="886" spans="1:2" x14ac:dyDescent="0.25">
      <c r="A886">
        <v>884</v>
      </c>
      <c r="B886" s="4" t="s">
        <v>34</v>
      </c>
    </row>
    <row r="887" spans="1:2" x14ac:dyDescent="0.25">
      <c r="A887">
        <v>885</v>
      </c>
      <c r="B887" s="4" t="s">
        <v>34</v>
      </c>
    </row>
    <row r="888" spans="1:2" x14ac:dyDescent="0.25">
      <c r="A888">
        <v>886</v>
      </c>
      <c r="B888" s="4" t="s">
        <v>34</v>
      </c>
    </row>
    <row r="889" spans="1:2" x14ac:dyDescent="0.25">
      <c r="A889">
        <v>887</v>
      </c>
      <c r="B889" s="4" t="s">
        <v>34</v>
      </c>
    </row>
    <row r="890" spans="1:2" x14ac:dyDescent="0.25">
      <c r="A890">
        <v>888</v>
      </c>
      <c r="B890" s="4" t="s">
        <v>34</v>
      </c>
    </row>
    <row r="891" spans="1:2" x14ac:dyDescent="0.25">
      <c r="A891">
        <v>889</v>
      </c>
      <c r="B891" s="4" t="s">
        <v>34</v>
      </c>
    </row>
    <row r="892" spans="1:2" x14ac:dyDescent="0.25">
      <c r="A892">
        <v>890</v>
      </c>
      <c r="B892" s="4" t="s">
        <v>34</v>
      </c>
    </row>
    <row r="893" spans="1:2" x14ac:dyDescent="0.25">
      <c r="A893">
        <v>891</v>
      </c>
      <c r="B893" s="4" t="s">
        <v>34</v>
      </c>
    </row>
    <row r="894" spans="1:2" x14ac:dyDescent="0.25">
      <c r="A894">
        <v>892</v>
      </c>
      <c r="B894" s="4" t="s">
        <v>34</v>
      </c>
    </row>
    <row r="895" spans="1:2" x14ac:dyDescent="0.25">
      <c r="A895">
        <v>893</v>
      </c>
      <c r="B895" s="4" t="s">
        <v>34</v>
      </c>
    </row>
    <row r="896" spans="1:2" x14ac:dyDescent="0.25">
      <c r="A896">
        <v>894</v>
      </c>
      <c r="B896" s="4" t="s">
        <v>34</v>
      </c>
    </row>
    <row r="897" spans="1:2" x14ac:dyDescent="0.25">
      <c r="A897">
        <v>895</v>
      </c>
      <c r="B897" s="4" t="s">
        <v>34</v>
      </c>
    </row>
    <row r="898" spans="1:2" x14ac:dyDescent="0.25">
      <c r="A898">
        <v>896</v>
      </c>
      <c r="B898" s="4" t="s">
        <v>34</v>
      </c>
    </row>
    <row r="899" spans="1:2" x14ac:dyDescent="0.25">
      <c r="A899">
        <v>897</v>
      </c>
      <c r="B899" s="4" t="s">
        <v>34</v>
      </c>
    </row>
    <row r="900" spans="1:2" x14ac:dyDescent="0.25">
      <c r="A900">
        <v>898</v>
      </c>
      <c r="B900" s="4" t="s">
        <v>34</v>
      </c>
    </row>
    <row r="901" spans="1:2" x14ac:dyDescent="0.25">
      <c r="A901">
        <v>899</v>
      </c>
      <c r="B901" s="4" t="s">
        <v>34</v>
      </c>
    </row>
    <row r="902" spans="1:2" x14ac:dyDescent="0.25">
      <c r="A902">
        <v>900</v>
      </c>
      <c r="B902" s="4" t="s">
        <v>34</v>
      </c>
    </row>
    <row r="903" spans="1:2" x14ac:dyDescent="0.25">
      <c r="A903">
        <v>901</v>
      </c>
      <c r="B903" s="4" t="s">
        <v>35</v>
      </c>
    </row>
    <row r="904" spans="1:2" x14ac:dyDescent="0.25">
      <c r="A904">
        <v>902</v>
      </c>
      <c r="B904" s="4" t="s">
        <v>35</v>
      </c>
    </row>
    <row r="905" spans="1:2" x14ac:dyDescent="0.25">
      <c r="A905">
        <v>903</v>
      </c>
      <c r="B905" s="4" t="s">
        <v>35</v>
      </c>
    </row>
    <row r="906" spans="1:2" x14ac:dyDescent="0.25">
      <c r="A906">
        <v>904</v>
      </c>
      <c r="B906" s="4" t="s">
        <v>35</v>
      </c>
    </row>
    <row r="907" spans="1:2" x14ac:dyDescent="0.25">
      <c r="A907">
        <v>905</v>
      </c>
      <c r="B907" s="4" t="s">
        <v>35</v>
      </c>
    </row>
    <row r="908" spans="1:2" x14ac:dyDescent="0.25">
      <c r="A908">
        <v>906</v>
      </c>
      <c r="B908" s="4" t="s">
        <v>35</v>
      </c>
    </row>
    <row r="909" spans="1:2" x14ac:dyDescent="0.25">
      <c r="A909">
        <v>907</v>
      </c>
      <c r="B909" s="4" t="s">
        <v>35</v>
      </c>
    </row>
    <row r="910" spans="1:2" x14ac:dyDescent="0.25">
      <c r="A910">
        <v>908</v>
      </c>
      <c r="B910" s="4" t="s">
        <v>35</v>
      </c>
    </row>
    <row r="911" spans="1:2" x14ac:dyDescent="0.25">
      <c r="A911">
        <v>909</v>
      </c>
      <c r="B911" s="4" t="s">
        <v>35</v>
      </c>
    </row>
    <row r="912" spans="1:2" x14ac:dyDescent="0.25">
      <c r="A912">
        <v>910</v>
      </c>
      <c r="B912" s="4" t="s">
        <v>35</v>
      </c>
    </row>
    <row r="913" spans="1:2" x14ac:dyDescent="0.25">
      <c r="A913">
        <v>911</v>
      </c>
      <c r="B913" s="4" t="s">
        <v>35</v>
      </c>
    </row>
    <row r="914" spans="1:2" x14ac:dyDescent="0.25">
      <c r="A914">
        <v>912</v>
      </c>
      <c r="B914" s="4" t="s">
        <v>35</v>
      </c>
    </row>
    <row r="915" spans="1:2" x14ac:dyDescent="0.25">
      <c r="A915">
        <v>913</v>
      </c>
      <c r="B915" s="4" t="s">
        <v>35</v>
      </c>
    </row>
    <row r="916" spans="1:2" x14ac:dyDescent="0.25">
      <c r="A916">
        <v>914</v>
      </c>
      <c r="B916" s="4" t="s">
        <v>35</v>
      </c>
    </row>
    <row r="917" spans="1:2" x14ac:dyDescent="0.25">
      <c r="A917">
        <v>915</v>
      </c>
      <c r="B917" s="4" t="s">
        <v>35</v>
      </c>
    </row>
    <row r="918" spans="1:2" x14ac:dyDescent="0.25">
      <c r="A918">
        <v>916</v>
      </c>
      <c r="B918" s="4" t="s">
        <v>35</v>
      </c>
    </row>
    <row r="919" spans="1:2" x14ac:dyDescent="0.25">
      <c r="A919">
        <v>917</v>
      </c>
      <c r="B919" s="4" t="s">
        <v>35</v>
      </c>
    </row>
    <row r="920" spans="1:2" x14ac:dyDescent="0.25">
      <c r="A920">
        <v>918</v>
      </c>
      <c r="B920" s="4" t="s">
        <v>35</v>
      </c>
    </row>
    <row r="921" spans="1:2" x14ac:dyDescent="0.25">
      <c r="A921">
        <v>919</v>
      </c>
      <c r="B921" s="4" t="s">
        <v>35</v>
      </c>
    </row>
    <row r="922" spans="1:2" x14ac:dyDescent="0.25">
      <c r="A922">
        <v>920</v>
      </c>
      <c r="B922" s="4" t="s">
        <v>35</v>
      </c>
    </row>
    <row r="923" spans="1:2" x14ac:dyDescent="0.25">
      <c r="A923">
        <v>921</v>
      </c>
      <c r="B923" s="4" t="s">
        <v>35</v>
      </c>
    </row>
    <row r="924" spans="1:2" x14ac:dyDescent="0.25">
      <c r="A924">
        <v>922</v>
      </c>
      <c r="B924" s="4" t="s">
        <v>35</v>
      </c>
    </row>
    <row r="925" spans="1:2" x14ac:dyDescent="0.25">
      <c r="A925">
        <v>923</v>
      </c>
      <c r="B925" s="4" t="s">
        <v>35</v>
      </c>
    </row>
    <row r="926" spans="1:2" x14ac:dyDescent="0.25">
      <c r="A926">
        <v>924</v>
      </c>
      <c r="B926" s="4" t="s">
        <v>35</v>
      </c>
    </row>
    <row r="927" spans="1:2" x14ac:dyDescent="0.25">
      <c r="A927">
        <v>925</v>
      </c>
      <c r="B927" s="4" t="s">
        <v>35</v>
      </c>
    </row>
    <row r="928" spans="1:2" x14ac:dyDescent="0.25">
      <c r="A928">
        <v>926</v>
      </c>
      <c r="B928" s="4" t="s">
        <v>35</v>
      </c>
    </row>
    <row r="929" spans="1:2" x14ac:dyDescent="0.25">
      <c r="A929">
        <v>927</v>
      </c>
      <c r="B929" s="4" t="s">
        <v>35</v>
      </c>
    </row>
    <row r="930" spans="1:2" x14ac:dyDescent="0.25">
      <c r="A930">
        <v>928</v>
      </c>
      <c r="B930" s="4" t="s">
        <v>35</v>
      </c>
    </row>
    <row r="931" spans="1:2" x14ac:dyDescent="0.25">
      <c r="A931">
        <v>929</v>
      </c>
      <c r="B931" s="4" t="s">
        <v>35</v>
      </c>
    </row>
    <row r="932" spans="1:2" x14ac:dyDescent="0.25">
      <c r="A932">
        <v>930</v>
      </c>
      <c r="B932" s="4" t="s">
        <v>35</v>
      </c>
    </row>
    <row r="933" spans="1:2" x14ac:dyDescent="0.25">
      <c r="A933">
        <v>931</v>
      </c>
      <c r="B933" s="4" t="s">
        <v>35</v>
      </c>
    </row>
    <row r="934" spans="1:2" x14ac:dyDescent="0.25">
      <c r="A934">
        <v>932</v>
      </c>
      <c r="B934" s="4" t="s">
        <v>35</v>
      </c>
    </row>
    <row r="935" spans="1:2" x14ac:dyDescent="0.25">
      <c r="A935">
        <v>933</v>
      </c>
      <c r="B935" s="4" t="s">
        <v>35</v>
      </c>
    </row>
    <row r="936" spans="1:2" x14ac:dyDescent="0.25">
      <c r="A936">
        <v>934</v>
      </c>
      <c r="B936" s="4" t="s">
        <v>35</v>
      </c>
    </row>
    <row r="937" spans="1:2" x14ac:dyDescent="0.25">
      <c r="A937">
        <v>935</v>
      </c>
      <c r="B937" s="4" t="s">
        <v>35</v>
      </c>
    </row>
    <row r="938" spans="1:2" x14ac:dyDescent="0.25">
      <c r="A938">
        <v>936</v>
      </c>
      <c r="B938" s="4" t="s">
        <v>35</v>
      </c>
    </row>
    <row r="939" spans="1:2" x14ac:dyDescent="0.25">
      <c r="A939">
        <v>937</v>
      </c>
      <c r="B939" s="4" t="s">
        <v>35</v>
      </c>
    </row>
    <row r="940" spans="1:2" x14ac:dyDescent="0.25">
      <c r="A940">
        <v>938</v>
      </c>
      <c r="B940" s="4" t="s">
        <v>35</v>
      </c>
    </row>
    <row r="941" spans="1:2" x14ac:dyDescent="0.25">
      <c r="A941">
        <v>939</v>
      </c>
      <c r="B941" s="4" t="s">
        <v>35</v>
      </c>
    </row>
    <row r="942" spans="1:2" x14ac:dyDescent="0.25">
      <c r="A942">
        <v>940</v>
      </c>
      <c r="B942" s="4" t="s">
        <v>35</v>
      </c>
    </row>
    <row r="943" spans="1:2" x14ac:dyDescent="0.25">
      <c r="A943">
        <v>941</v>
      </c>
      <c r="B943" s="4" t="s">
        <v>35</v>
      </c>
    </row>
    <row r="944" spans="1:2" x14ac:dyDescent="0.25">
      <c r="A944">
        <v>942</v>
      </c>
      <c r="B944" s="4" t="s">
        <v>35</v>
      </c>
    </row>
    <row r="945" spans="1:2" x14ac:dyDescent="0.25">
      <c r="A945">
        <v>943</v>
      </c>
      <c r="B945" s="4" t="s">
        <v>35</v>
      </c>
    </row>
    <row r="946" spans="1:2" x14ac:dyDescent="0.25">
      <c r="A946">
        <v>944</v>
      </c>
      <c r="B946" s="4" t="s">
        <v>35</v>
      </c>
    </row>
    <row r="947" spans="1:2" x14ac:dyDescent="0.25">
      <c r="A947">
        <v>945</v>
      </c>
      <c r="B947" s="4" t="s">
        <v>35</v>
      </c>
    </row>
    <row r="948" spans="1:2" x14ac:dyDescent="0.25">
      <c r="A948">
        <v>946</v>
      </c>
      <c r="B948" s="4" t="s">
        <v>35</v>
      </c>
    </row>
    <row r="949" spans="1:2" x14ac:dyDescent="0.25">
      <c r="A949">
        <v>947</v>
      </c>
      <c r="B949" s="4" t="s">
        <v>35</v>
      </c>
    </row>
    <row r="950" spans="1:2" x14ac:dyDescent="0.25">
      <c r="A950">
        <v>948</v>
      </c>
      <c r="B950" s="4" t="s">
        <v>35</v>
      </c>
    </row>
    <row r="951" spans="1:2" x14ac:dyDescent="0.25">
      <c r="A951">
        <v>949</v>
      </c>
      <c r="B951" s="4" t="s">
        <v>35</v>
      </c>
    </row>
    <row r="952" spans="1:2" x14ac:dyDescent="0.25">
      <c r="A952">
        <v>950</v>
      </c>
      <c r="B952" s="4" t="s">
        <v>35</v>
      </c>
    </row>
    <row r="953" spans="1:2" x14ac:dyDescent="0.25">
      <c r="A953">
        <v>951</v>
      </c>
      <c r="B953" s="4" t="s">
        <v>35</v>
      </c>
    </row>
    <row r="954" spans="1:2" x14ac:dyDescent="0.25">
      <c r="A954">
        <v>952</v>
      </c>
      <c r="B954" s="4" t="s">
        <v>35</v>
      </c>
    </row>
    <row r="955" spans="1:2" x14ac:dyDescent="0.25">
      <c r="A955">
        <v>953</v>
      </c>
      <c r="B955" s="4" t="s">
        <v>35</v>
      </c>
    </row>
    <row r="956" spans="1:2" x14ac:dyDescent="0.25">
      <c r="A956">
        <v>954</v>
      </c>
      <c r="B956" s="4" t="s">
        <v>35</v>
      </c>
    </row>
    <row r="957" spans="1:2" x14ac:dyDescent="0.25">
      <c r="A957">
        <v>955</v>
      </c>
      <c r="B957" s="4" t="s">
        <v>35</v>
      </c>
    </row>
    <row r="958" spans="1:2" x14ac:dyDescent="0.25">
      <c r="A958">
        <v>956</v>
      </c>
      <c r="B958" s="4" t="s">
        <v>35</v>
      </c>
    </row>
    <row r="959" spans="1:2" x14ac:dyDescent="0.25">
      <c r="A959">
        <v>957</v>
      </c>
      <c r="B959" s="4" t="s">
        <v>35</v>
      </c>
    </row>
    <row r="960" spans="1:2" x14ac:dyDescent="0.25">
      <c r="A960">
        <v>958</v>
      </c>
      <c r="B960" s="4" t="s">
        <v>35</v>
      </c>
    </row>
    <row r="961" spans="1:2" x14ac:dyDescent="0.25">
      <c r="A961">
        <v>959</v>
      </c>
      <c r="B961" s="4" t="s">
        <v>35</v>
      </c>
    </row>
    <row r="962" spans="1:2" x14ac:dyDescent="0.25">
      <c r="A962">
        <v>960</v>
      </c>
      <c r="B962" s="4" t="s">
        <v>35</v>
      </c>
    </row>
    <row r="963" spans="1:2" x14ac:dyDescent="0.25">
      <c r="A963">
        <v>961</v>
      </c>
      <c r="B963" s="4" t="s">
        <v>35</v>
      </c>
    </row>
    <row r="964" spans="1:2" x14ac:dyDescent="0.25">
      <c r="A964">
        <v>962</v>
      </c>
      <c r="B964" s="4" t="s">
        <v>35</v>
      </c>
    </row>
    <row r="965" spans="1:2" x14ac:dyDescent="0.25">
      <c r="A965">
        <v>963</v>
      </c>
      <c r="B965" s="4" t="s">
        <v>35</v>
      </c>
    </row>
    <row r="966" spans="1:2" x14ac:dyDescent="0.25">
      <c r="A966">
        <v>964</v>
      </c>
      <c r="B966" s="4" t="s">
        <v>35</v>
      </c>
    </row>
    <row r="967" spans="1:2" x14ac:dyDescent="0.25">
      <c r="A967">
        <v>965</v>
      </c>
      <c r="B967" s="4" t="s">
        <v>35</v>
      </c>
    </row>
    <row r="968" spans="1:2" x14ac:dyDescent="0.25">
      <c r="A968">
        <v>966</v>
      </c>
      <c r="B968" s="4" t="s">
        <v>35</v>
      </c>
    </row>
    <row r="969" spans="1:2" x14ac:dyDescent="0.25">
      <c r="A969">
        <v>967</v>
      </c>
      <c r="B969" s="4" t="s">
        <v>35</v>
      </c>
    </row>
    <row r="970" spans="1:2" x14ac:dyDescent="0.25">
      <c r="A970">
        <v>968</v>
      </c>
      <c r="B970" s="4" t="s">
        <v>35</v>
      </c>
    </row>
    <row r="971" spans="1:2" x14ac:dyDescent="0.25">
      <c r="A971">
        <v>969</v>
      </c>
      <c r="B971" s="4" t="s">
        <v>35</v>
      </c>
    </row>
    <row r="972" spans="1:2" x14ac:dyDescent="0.25">
      <c r="A972">
        <v>970</v>
      </c>
      <c r="B972" s="4" t="s">
        <v>35</v>
      </c>
    </row>
    <row r="973" spans="1:2" x14ac:dyDescent="0.25">
      <c r="A973">
        <v>971</v>
      </c>
      <c r="B973" s="4" t="s">
        <v>35</v>
      </c>
    </row>
    <row r="974" spans="1:2" x14ac:dyDescent="0.25">
      <c r="A974">
        <v>972</v>
      </c>
      <c r="B974" s="4" t="s">
        <v>35</v>
      </c>
    </row>
    <row r="975" spans="1:2" x14ac:dyDescent="0.25">
      <c r="A975">
        <v>973</v>
      </c>
      <c r="B975" s="4" t="s">
        <v>35</v>
      </c>
    </row>
    <row r="976" spans="1:2" x14ac:dyDescent="0.25">
      <c r="A976">
        <v>974</v>
      </c>
      <c r="B976" s="4" t="s">
        <v>35</v>
      </c>
    </row>
    <row r="977" spans="1:2" x14ac:dyDescent="0.25">
      <c r="A977">
        <v>975</v>
      </c>
      <c r="B977" s="4" t="s">
        <v>35</v>
      </c>
    </row>
    <row r="978" spans="1:2" x14ac:dyDescent="0.25">
      <c r="A978">
        <v>976</v>
      </c>
      <c r="B978" s="4" t="s">
        <v>35</v>
      </c>
    </row>
    <row r="979" spans="1:2" x14ac:dyDescent="0.25">
      <c r="A979">
        <v>977</v>
      </c>
      <c r="B979" s="4" t="s">
        <v>35</v>
      </c>
    </row>
    <row r="980" spans="1:2" x14ac:dyDescent="0.25">
      <c r="A980">
        <v>978</v>
      </c>
      <c r="B980" s="4" t="s">
        <v>35</v>
      </c>
    </row>
    <row r="981" spans="1:2" x14ac:dyDescent="0.25">
      <c r="A981">
        <v>979</v>
      </c>
      <c r="B981" s="4" t="s">
        <v>35</v>
      </c>
    </row>
    <row r="982" spans="1:2" x14ac:dyDescent="0.25">
      <c r="A982">
        <v>980</v>
      </c>
      <c r="B982" s="4" t="s">
        <v>35</v>
      </c>
    </row>
    <row r="983" spans="1:2" x14ac:dyDescent="0.25">
      <c r="A983">
        <v>981</v>
      </c>
      <c r="B983" s="4" t="s">
        <v>35</v>
      </c>
    </row>
    <row r="984" spans="1:2" x14ac:dyDescent="0.25">
      <c r="A984">
        <v>982</v>
      </c>
      <c r="B984" s="4" t="s">
        <v>35</v>
      </c>
    </row>
    <row r="985" spans="1:2" x14ac:dyDescent="0.25">
      <c r="A985">
        <v>983</v>
      </c>
      <c r="B985" s="4" t="s">
        <v>35</v>
      </c>
    </row>
    <row r="986" spans="1:2" x14ac:dyDescent="0.25">
      <c r="A986">
        <v>984</v>
      </c>
      <c r="B986" s="4" t="s">
        <v>35</v>
      </c>
    </row>
    <row r="987" spans="1:2" x14ac:dyDescent="0.25">
      <c r="A987">
        <v>985</v>
      </c>
      <c r="B987" s="4" t="s">
        <v>35</v>
      </c>
    </row>
    <row r="988" spans="1:2" x14ac:dyDescent="0.25">
      <c r="A988">
        <v>986</v>
      </c>
      <c r="B988" s="4" t="s">
        <v>35</v>
      </c>
    </row>
    <row r="989" spans="1:2" x14ac:dyDescent="0.25">
      <c r="A989">
        <v>987</v>
      </c>
      <c r="B989" s="4" t="s">
        <v>35</v>
      </c>
    </row>
    <row r="990" spans="1:2" x14ac:dyDescent="0.25">
      <c r="A990">
        <v>988</v>
      </c>
      <c r="B990" s="4" t="s">
        <v>35</v>
      </c>
    </row>
    <row r="991" spans="1:2" x14ac:dyDescent="0.25">
      <c r="A991">
        <v>989</v>
      </c>
      <c r="B991" s="4" t="s">
        <v>35</v>
      </c>
    </row>
    <row r="992" spans="1:2" x14ac:dyDescent="0.25">
      <c r="A992">
        <v>990</v>
      </c>
      <c r="B992" s="4" t="s">
        <v>35</v>
      </c>
    </row>
    <row r="993" spans="1:2" x14ac:dyDescent="0.25">
      <c r="A993">
        <v>991</v>
      </c>
      <c r="B993" s="4" t="s">
        <v>35</v>
      </c>
    </row>
    <row r="994" spans="1:2" x14ac:dyDescent="0.25">
      <c r="A994">
        <v>992</v>
      </c>
      <c r="B994" s="4" t="s">
        <v>35</v>
      </c>
    </row>
    <row r="995" spans="1:2" x14ac:dyDescent="0.25">
      <c r="A995">
        <v>993</v>
      </c>
      <c r="B995" s="4" t="s">
        <v>35</v>
      </c>
    </row>
    <row r="996" spans="1:2" x14ac:dyDescent="0.25">
      <c r="A996">
        <v>994</v>
      </c>
      <c r="B996" s="4" t="s">
        <v>35</v>
      </c>
    </row>
    <row r="997" spans="1:2" x14ac:dyDescent="0.25">
      <c r="A997">
        <v>995</v>
      </c>
      <c r="B997" s="4" t="s">
        <v>35</v>
      </c>
    </row>
    <row r="998" spans="1:2" x14ac:dyDescent="0.25">
      <c r="A998">
        <v>996</v>
      </c>
      <c r="B998" s="4" t="s">
        <v>35</v>
      </c>
    </row>
    <row r="999" spans="1:2" x14ac:dyDescent="0.25">
      <c r="A999">
        <v>997</v>
      </c>
      <c r="B999" s="4" t="s">
        <v>35</v>
      </c>
    </row>
    <row r="1000" spans="1:2" x14ac:dyDescent="0.25">
      <c r="A1000">
        <v>998</v>
      </c>
      <c r="B1000" s="4" t="s">
        <v>35</v>
      </c>
    </row>
    <row r="1001" spans="1:2" x14ac:dyDescent="0.25">
      <c r="A1001">
        <v>999</v>
      </c>
      <c r="B1001" s="4" t="s">
        <v>35</v>
      </c>
    </row>
    <row r="1002" spans="1:2" x14ac:dyDescent="0.25">
      <c r="A1002">
        <v>1000</v>
      </c>
      <c r="B1002" s="4" t="s">
        <v>35</v>
      </c>
    </row>
    <row r="1003" spans="1:2" x14ac:dyDescent="0.25">
      <c r="A1003">
        <v>1001</v>
      </c>
      <c r="B1003" s="4" t="s">
        <v>36</v>
      </c>
    </row>
    <row r="1004" spans="1:2" x14ac:dyDescent="0.25">
      <c r="A1004">
        <v>1002</v>
      </c>
      <c r="B1004" s="4" t="s">
        <v>36</v>
      </c>
    </row>
    <row r="1005" spans="1:2" x14ac:dyDescent="0.25">
      <c r="A1005">
        <v>1003</v>
      </c>
      <c r="B1005" s="4" t="s">
        <v>36</v>
      </c>
    </row>
    <row r="1006" spans="1:2" x14ac:dyDescent="0.25">
      <c r="A1006">
        <v>1004</v>
      </c>
      <c r="B1006" s="4" t="s">
        <v>36</v>
      </c>
    </row>
    <row r="1007" spans="1:2" x14ac:dyDescent="0.25">
      <c r="A1007">
        <v>1005</v>
      </c>
      <c r="B1007" s="4" t="s">
        <v>36</v>
      </c>
    </row>
    <row r="1008" spans="1:2" x14ac:dyDescent="0.25">
      <c r="A1008">
        <v>1006</v>
      </c>
      <c r="B1008" s="4" t="s">
        <v>36</v>
      </c>
    </row>
    <row r="1009" spans="1:2" x14ac:dyDescent="0.25">
      <c r="A1009">
        <v>1007</v>
      </c>
      <c r="B1009" s="4" t="s">
        <v>36</v>
      </c>
    </row>
    <row r="1010" spans="1:2" x14ac:dyDescent="0.25">
      <c r="A1010">
        <v>1008</v>
      </c>
      <c r="B1010" s="4" t="s">
        <v>36</v>
      </c>
    </row>
    <row r="1011" spans="1:2" x14ac:dyDescent="0.25">
      <c r="A1011">
        <v>1009</v>
      </c>
      <c r="B1011" s="4" t="s">
        <v>36</v>
      </c>
    </row>
    <row r="1012" spans="1:2" x14ac:dyDescent="0.25">
      <c r="A1012">
        <v>1010</v>
      </c>
      <c r="B1012" s="4" t="s">
        <v>36</v>
      </c>
    </row>
    <row r="1013" spans="1:2" x14ac:dyDescent="0.25">
      <c r="A1013">
        <v>1011</v>
      </c>
      <c r="B1013" s="4" t="s">
        <v>36</v>
      </c>
    </row>
    <row r="1014" spans="1:2" x14ac:dyDescent="0.25">
      <c r="A1014">
        <v>1012</v>
      </c>
      <c r="B1014" s="4" t="s">
        <v>36</v>
      </c>
    </row>
    <row r="1015" spans="1:2" x14ac:dyDescent="0.25">
      <c r="A1015">
        <v>1013</v>
      </c>
      <c r="B1015" s="4" t="s">
        <v>36</v>
      </c>
    </row>
    <row r="1016" spans="1:2" x14ac:dyDescent="0.25">
      <c r="A1016">
        <v>1014</v>
      </c>
      <c r="B1016" s="4" t="s">
        <v>36</v>
      </c>
    </row>
    <row r="1017" spans="1:2" x14ac:dyDescent="0.25">
      <c r="A1017">
        <v>1015</v>
      </c>
      <c r="B1017" s="4" t="s">
        <v>36</v>
      </c>
    </row>
    <row r="1018" spans="1:2" x14ac:dyDescent="0.25">
      <c r="A1018">
        <v>1016</v>
      </c>
      <c r="B1018" s="4" t="s">
        <v>36</v>
      </c>
    </row>
    <row r="1019" spans="1:2" x14ac:dyDescent="0.25">
      <c r="A1019">
        <v>1017</v>
      </c>
      <c r="B1019" s="4" t="s">
        <v>36</v>
      </c>
    </row>
    <row r="1020" spans="1:2" x14ac:dyDescent="0.25">
      <c r="A1020">
        <v>1018</v>
      </c>
      <c r="B1020" s="4" t="s">
        <v>36</v>
      </c>
    </row>
    <row r="1021" spans="1:2" x14ac:dyDescent="0.25">
      <c r="A1021">
        <v>1019</v>
      </c>
      <c r="B1021" s="4" t="s">
        <v>36</v>
      </c>
    </row>
    <row r="1022" spans="1:2" x14ac:dyDescent="0.25">
      <c r="A1022">
        <v>1020</v>
      </c>
      <c r="B1022" s="4" t="s">
        <v>36</v>
      </c>
    </row>
    <row r="1023" spans="1:2" x14ac:dyDescent="0.25">
      <c r="A1023">
        <v>1021</v>
      </c>
      <c r="B1023" s="4" t="s">
        <v>36</v>
      </c>
    </row>
    <row r="1024" spans="1:2" x14ac:dyDescent="0.25">
      <c r="A1024">
        <v>1022</v>
      </c>
      <c r="B1024" s="4" t="s">
        <v>36</v>
      </c>
    </row>
    <row r="1025" spans="1:2" x14ac:dyDescent="0.25">
      <c r="A1025">
        <v>1023</v>
      </c>
      <c r="B1025" s="4" t="s">
        <v>36</v>
      </c>
    </row>
    <row r="1026" spans="1:2" x14ac:dyDescent="0.25">
      <c r="A1026">
        <v>1024</v>
      </c>
      <c r="B1026" s="4" t="s">
        <v>36</v>
      </c>
    </row>
    <row r="1027" spans="1:2" x14ac:dyDescent="0.25">
      <c r="A1027">
        <v>1025</v>
      </c>
      <c r="B1027" s="4" t="s">
        <v>36</v>
      </c>
    </row>
    <row r="1028" spans="1:2" x14ac:dyDescent="0.25">
      <c r="A1028">
        <v>1026</v>
      </c>
      <c r="B1028" s="4" t="s">
        <v>36</v>
      </c>
    </row>
    <row r="1029" spans="1:2" x14ac:dyDescent="0.25">
      <c r="A1029">
        <v>1027</v>
      </c>
      <c r="B1029" s="4" t="s">
        <v>36</v>
      </c>
    </row>
    <row r="1030" spans="1:2" x14ac:dyDescent="0.25">
      <c r="A1030">
        <v>1028</v>
      </c>
      <c r="B1030" s="4" t="s">
        <v>36</v>
      </c>
    </row>
    <row r="1031" spans="1:2" x14ac:dyDescent="0.25">
      <c r="A1031">
        <v>1029</v>
      </c>
      <c r="B1031" s="4" t="s">
        <v>36</v>
      </c>
    </row>
    <row r="1032" spans="1:2" x14ac:dyDescent="0.25">
      <c r="A1032">
        <v>1030</v>
      </c>
      <c r="B1032" s="4" t="s">
        <v>36</v>
      </c>
    </row>
    <row r="1033" spans="1:2" x14ac:dyDescent="0.25">
      <c r="A1033">
        <v>1031</v>
      </c>
      <c r="B1033" s="4" t="s">
        <v>36</v>
      </c>
    </row>
    <row r="1034" spans="1:2" x14ac:dyDescent="0.25">
      <c r="A1034">
        <v>1032</v>
      </c>
      <c r="B1034" s="4" t="s">
        <v>36</v>
      </c>
    </row>
    <row r="1035" spans="1:2" x14ac:dyDescent="0.25">
      <c r="A1035">
        <v>1033</v>
      </c>
      <c r="B1035" s="4" t="s">
        <v>36</v>
      </c>
    </row>
    <row r="1036" spans="1:2" x14ac:dyDescent="0.25">
      <c r="A1036">
        <v>1034</v>
      </c>
      <c r="B1036" s="4" t="s">
        <v>36</v>
      </c>
    </row>
    <row r="1037" spans="1:2" x14ac:dyDescent="0.25">
      <c r="A1037">
        <v>1035</v>
      </c>
      <c r="B1037" s="4" t="s">
        <v>36</v>
      </c>
    </row>
    <row r="1038" spans="1:2" x14ac:dyDescent="0.25">
      <c r="A1038">
        <v>1036</v>
      </c>
      <c r="B1038" s="4" t="s">
        <v>36</v>
      </c>
    </row>
    <row r="1039" spans="1:2" x14ac:dyDescent="0.25">
      <c r="A1039">
        <v>1037</v>
      </c>
      <c r="B1039" s="4" t="s">
        <v>36</v>
      </c>
    </row>
    <row r="1040" spans="1:2" x14ac:dyDescent="0.25">
      <c r="A1040">
        <v>1038</v>
      </c>
      <c r="B1040" s="4" t="s">
        <v>36</v>
      </c>
    </row>
    <row r="1041" spans="1:2" x14ac:dyDescent="0.25">
      <c r="A1041">
        <v>1039</v>
      </c>
      <c r="B1041" s="4" t="s">
        <v>36</v>
      </c>
    </row>
    <row r="1042" spans="1:2" x14ac:dyDescent="0.25">
      <c r="A1042">
        <v>1040</v>
      </c>
      <c r="B1042" s="4" t="s">
        <v>36</v>
      </c>
    </row>
    <row r="1043" spans="1:2" x14ac:dyDescent="0.25">
      <c r="A1043">
        <v>1041</v>
      </c>
      <c r="B1043" s="4" t="s">
        <v>36</v>
      </c>
    </row>
    <row r="1044" spans="1:2" x14ac:dyDescent="0.25">
      <c r="A1044">
        <v>1042</v>
      </c>
      <c r="B1044" s="4" t="s">
        <v>36</v>
      </c>
    </row>
    <row r="1045" spans="1:2" x14ac:dyDescent="0.25">
      <c r="A1045">
        <v>1043</v>
      </c>
      <c r="B1045" s="4" t="s">
        <v>36</v>
      </c>
    </row>
    <row r="1046" spans="1:2" x14ac:dyDescent="0.25">
      <c r="A1046">
        <v>1044</v>
      </c>
      <c r="B1046" s="4" t="s">
        <v>36</v>
      </c>
    </row>
    <row r="1047" spans="1:2" x14ac:dyDescent="0.25">
      <c r="A1047">
        <v>1045</v>
      </c>
      <c r="B1047" s="4" t="s">
        <v>36</v>
      </c>
    </row>
    <row r="1048" spans="1:2" x14ac:dyDescent="0.25">
      <c r="A1048">
        <v>1046</v>
      </c>
      <c r="B1048" s="4" t="s">
        <v>36</v>
      </c>
    </row>
    <row r="1049" spans="1:2" x14ac:dyDescent="0.25">
      <c r="A1049">
        <v>1047</v>
      </c>
      <c r="B1049" s="4" t="s">
        <v>36</v>
      </c>
    </row>
    <row r="1050" spans="1:2" x14ac:dyDescent="0.25">
      <c r="A1050">
        <v>1048</v>
      </c>
      <c r="B1050" s="4" t="s">
        <v>36</v>
      </c>
    </row>
    <row r="1051" spans="1:2" x14ac:dyDescent="0.25">
      <c r="A1051">
        <v>1049</v>
      </c>
      <c r="B1051" s="4" t="s">
        <v>36</v>
      </c>
    </row>
    <row r="1052" spans="1:2" x14ac:dyDescent="0.25">
      <c r="A1052">
        <v>1050</v>
      </c>
      <c r="B1052" s="4" t="s">
        <v>36</v>
      </c>
    </row>
    <row r="1053" spans="1:2" x14ac:dyDescent="0.25">
      <c r="A1053">
        <v>1051</v>
      </c>
      <c r="B1053" s="4" t="s">
        <v>36</v>
      </c>
    </row>
    <row r="1054" spans="1:2" x14ac:dyDescent="0.25">
      <c r="A1054">
        <v>1052</v>
      </c>
      <c r="B1054" s="4" t="s">
        <v>36</v>
      </c>
    </row>
    <row r="1055" spans="1:2" x14ac:dyDescent="0.25">
      <c r="A1055">
        <v>1053</v>
      </c>
      <c r="B1055" s="4" t="s">
        <v>36</v>
      </c>
    </row>
    <row r="1056" spans="1:2" x14ac:dyDescent="0.25">
      <c r="A1056">
        <v>1054</v>
      </c>
      <c r="B1056" s="4" t="s">
        <v>36</v>
      </c>
    </row>
    <row r="1057" spans="1:2" x14ac:dyDescent="0.25">
      <c r="A1057">
        <v>1055</v>
      </c>
      <c r="B1057" s="4" t="s">
        <v>36</v>
      </c>
    </row>
    <row r="1058" spans="1:2" x14ac:dyDescent="0.25">
      <c r="A1058">
        <v>1056</v>
      </c>
      <c r="B1058" s="4" t="s">
        <v>36</v>
      </c>
    </row>
    <row r="1059" spans="1:2" x14ac:dyDescent="0.25">
      <c r="A1059">
        <v>1057</v>
      </c>
      <c r="B1059" s="4" t="s">
        <v>36</v>
      </c>
    </row>
    <row r="1060" spans="1:2" x14ac:dyDescent="0.25">
      <c r="A1060">
        <v>1058</v>
      </c>
      <c r="B1060" s="4" t="s">
        <v>36</v>
      </c>
    </row>
    <row r="1061" spans="1:2" x14ac:dyDescent="0.25">
      <c r="A1061">
        <v>1059</v>
      </c>
      <c r="B1061" s="4" t="s">
        <v>36</v>
      </c>
    </row>
    <row r="1062" spans="1:2" x14ac:dyDescent="0.25">
      <c r="A1062">
        <v>1060</v>
      </c>
      <c r="B1062" s="4" t="s">
        <v>36</v>
      </c>
    </row>
    <row r="1063" spans="1:2" x14ac:dyDescent="0.25">
      <c r="A1063">
        <v>1061</v>
      </c>
      <c r="B1063" s="4" t="s">
        <v>36</v>
      </c>
    </row>
    <row r="1064" spans="1:2" x14ac:dyDescent="0.25">
      <c r="A1064">
        <v>1062</v>
      </c>
      <c r="B1064" s="4" t="s">
        <v>36</v>
      </c>
    </row>
    <row r="1065" spans="1:2" x14ac:dyDescent="0.25">
      <c r="A1065">
        <v>1063</v>
      </c>
      <c r="B1065" s="4" t="s">
        <v>36</v>
      </c>
    </row>
    <row r="1066" spans="1:2" x14ac:dyDescent="0.25">
      <c r="A1066">
        <v>1064</v>
      </c>
      <c r="B1066" s="4" t="s">
        <v>36</v>
      </c>
    </row>
    <row r="1067" spans="1:2" x14ac:dyDescent="0.25">
      <c r="A1067">
        <v>1065</v>
      </c>
      <c r="B1067" s="4" t="s">
        <v>36</v>
      </c>
    </row>
    <row r="1068" spans="1:2" x14ac:dyDescent="0.25">
      <c r="A1068">
        <v>1066</v>
      </c>
      <c r="B1068" s="4" t="s">
        <v>36</v>
      </c>
    </row>
    <row r="1069" spans="1:2" x14ac:dyDescent="0.25">
      <c r="A1069">
        <v>1067</v>
      </c>
      <c r="B1069" s="4" t="s">
        <v>36</v>
      </c>
    </row>
    <row r="1070" spans="1:2" x14ac:dyDescent="0.25">
      <c r="A1070">
        <v>1068</v>
      </c>
      <c r="B1070" s="4" t="s">
        <v>36</v>
      </c>
    </row>
    <row r="1071" spans="1:2" x14ac:dyDescent="0.25">
      <c r="A1071">
        <v>1069</v>
      </c>
      <c r="B1071" s="4" t="s">
        <v>36</v>
      </c>
    </row>
    <row r="1072" spans="1:2" x14ac:dyDescent="0.25">
      <c r="A1072">
        <v>1070</v>
      </c>
      <c r="B1072" s="4" t="s">
        <v>36</v>
      </c>
    </row>
    <row r="1073" spans="1:2" x14ac:dyDescent="0.25">
      <c r="A1073">
        <v>1071</v>
      </c>
      <c r="B1073" s="4" t="s">
        <v>36</v>
      </c>
    </row>
    <row r="1074" spans="1:2" x14ac:dyDescent="0.25">
      <c r="A1074">
        <v>1072</v>
      </c>
      <c r="B1074" s="4" t="s">
        <v>36</v>
      </c>
    </row>
    <row r="1075" spans="1:2" x14ac:dyDescent="0.25">
      <c r="A1075">
        <v>1073</v>
      </c>
      <c r="B1075" s="4" t="s">
        <v>36</v>
      </c>
    </row>
    <row r="1076" spans="1:2" x14ac:dyDescent="0.25">
      <c r="A1076">
        <v>1074</v>
      </c>
      <c r="B1076" s="4" t="s">
        <v>36</v>
      </c>
    </row>
    <row r="1077" spans="1:2" x14ac:dyDescent="0.25">
      <c r="A1077">
        <v>1075</v>
      </c>
      <c r="B1077" s="4" t="s">
        <v>36</v>
      </c>
    </row>
    <row r="1078" spans="1:2" x14ac:dyDescent="0.25">
      <c r="A1078">
        <v>1076</v>
      </c>
      <c r="B1078" s="4" t="s">
        <v>36</v>
      </c>
    </row>
    <row r="1079" spans="1:2" x14ac:dyDescent="0.25">
      <c r="A1079">
        <v>1077</v>
      </c>
      <c r="B1079" s="4" t="s">
        <v>36</v>
      </c>
    </row>
    <row r="1080" spans="1:2" x14ac:dyDescent="0.25">
      <c r="A1080">
        <v>1078</v>
      </c>
      <c r="B1080" s="4" t="s">
        <v>36</v>
      </c>
    </row>
    <row r="1081" spans="1:2" x14ac:dyDescent="0.25">
      <c r="A1081">
        <v>1079</v>
      </c>
      <c r="B1081" s="4" t="s">
        <v>36</v>
      </c>
    </row>
    <row r="1082" spans="1:2" x14ac:dyDescent="0.25">
      <c r="A1082">
        <v>1080</v>
      </c>
      <c r="B1082" s="4" t="s">
        <v>36</v>
      </c>
    </row>
    <row r="1083" spans="1:2" x14ac:dyDescent="0.25">
      <c r="A1083">
        <v>1081</v>
      </c>
      <c r="B1083" s="4" t="s">
        <v>36</v>
      </c>
    </row>
    <row r="1084" spans="1:2" x14ac:dyDescent="0.25">
      <c r="A1084">
        <v>1082</v>
      </c>
      <c r="B1084" s="4" t="s">
        <v>36</v>
      </c>
    </row>
    <row r="1085" spans="1:2" x14ac:dyDescent="0.25">
      <c r="A1085">
        <v>1083</v>
      </c>
      <c r="B1085" s="4" t="s">
        <v>36</v>
      </c>
    </row>
    <row r="1086" spans="1:2" x14ac:dyDescent="0.25">
      <c r="A1086">
        <v>1084</v>
      </c>
      <c r="B1086" s="4" t="s">
        <v>36</v>
      </c>
    </row>
    <row r="1087" spans="1:2" x14ac:dyDescent="0.25">
      <c r="A1087">
        <v>1085</v>
      </c>
      <c r="B1087" s="4" t="s">
        <v>36</v>
      </c>
    </row>
    <row r="1088" spans="1:2" x14ac:dyDescent="0.25">
      <c r="A1088">
        <v>1086</v>
      </c>
      <c r="B1088" s="4" t="s">
        <v>36</v>
      </c>
    </row>
    <row r="1089" spans="1:2" x14ac:dyDescent="0.25">
      <c r="A1089">
        <v>1087</v>
      </c>
      <c r="B1089" s="4" t="s">
        <v>36</v>
      </c>
    </row>
    <row r="1090" spans="1:2" x14ac:dyDescent="0.25">
      <c r="A1090">
        <v>1088</v>
      </c>
      <c r="B1090" s="4" t="s">
        <v>36</v>
      </c>
    </row>
    <row r="1091" spans="1:2" x14ac:dyDescent="0.25">
      <c r="A1091">
        <v>1089</v>
      </c>
      <c r="B1091" s="4" t="s">
        <v>36</v>
      </c>
    </row>
    <row r="1092" spans="1:2" x14ac:dyDescent="0.25">
      <c r="A1092">
        <v>1090</v>
      </c>
      <c r="B1092" s="4" t="s">
        <v>36</v>
      </c>
    </row>
    <row r="1093" spans="1:2" x14ac:dyDescent="0.25">
      <c r="A1093">
        <v>1091</v>
      </c>
      <c r="B1093" s="4" t="s">
        <v>36</v>
      </c>
    </row>
    <row r="1094" spans="1:2" x14ac:dyDescent="0.25">
      <c r="A1094">
        <v>1092</v>
      </c>
      <c r="B1094" s="4" t="s">
        <v>36</v>
      </c>
    </row>
    <row r="1095" spans="1:2" x14ac:dyDescent="0.25">
      <c r="A1095">
        <v>1093</v>
      </c>
      <c r="B1095" s="4" t="s">
        <v>36</v>
      </c>
    </row>
    <row r="1096" spans="1:2" x14ac:dyDescent="0.25">
      <c r="A1096">
        <v>1094</v>
      </c>
      <c r="B1096" s="4" t="s">
        <v>36</v>
      </c>
    </row>
    <row r="1097" spans="1:2" x14ac:dyDescent="0.25">
      <c r="A1097">
        <v>1095</v>
      </c>
      <c r="B1097" s="4" t="s">
        <v>36</v>
      </c>
    </row>
    <row r="1098" spans="1:2" x14ac:dyDescent="0.25">
      <c r="A1098">
        <v>1096</v>
      </c>
      <c r="B1098" s="4" t="s">
        <v>36</v>
      </c>
    </row>
    <row r="1099" spans="1:2" x14ac:dyDescent="0.25">
      <c r="A1099">
        <v>1097</v>
      </c>
      <c r="B1099" s="4" t="s">
        <v>36</v>
      </c>
    </row>
    <row r="1100" spans="1:2" x14ac:dyDescent="0.25">
      <c r="A1100">
        <v>1098</v>
      </c>
      <c r="B1100" s="4" t="s">
        <v>36</v>
      </c>
    </row>
    <row r="1101" spans="1:2" x14ac:dyDescent="0.25">
      <c r="A1101">
        <v>1099</v>
      </c>
      <c r="B1101" s="4" t="s">
        <v>36</v>
      </c>
    </row>
    <row r="1102" spans="1:2" x14ac:dyDescent="0.25">
      <c r="A1102">
        <v>1100</v>
      </c>
      <c r="B1102" s="4" t="s">
        <v>36</v>
      </c>
    </row>
    <row r="1103" spans="1:2" x14ac:dyDescent="0.25">
      <c r="A1103">
        <v>1101</v>
      </c>
      <c r="B1103" s="4" t="s">
        <v>37</v>
      </c>
    </row>
    <row r="1104" spans="1:2" x14ac:dyDescent="0.25">
      <c r="A1104">
        <v>1102</v>
      </c>
      <c r="B1104" s="4" t="s">
        <v>37</v>
      </c>
    </row>
    <row r="1105" spans="1:2" x14ac:dyDescent="0.25">
      <c r="A1105">
        <v>1103</v>
      </c>
      <c r="B1105" s="4" t="s">
        <v>37</v>
      </c>
    </row>
    <row r="1106" spans="1:2" x14ac:dyDescent="0.25">
      <c r="A1106">
        <v>1104</v>
      </c>
      <c r="B1106" s="4" t="s">
        <v>37</v>
      </c>
    </row>
    <row r="1107" spans="1:2" x14ac:dyDescent="0.25">
      <c r="A1107">
        <v>1105</v>
      </c>
      <c r="B1107" s="4" t="s">
        <v>37</v>
      </c>
    </row>
    <row r="1108" spans="1:2" x14ac:dyDescent="0.25">
      <c r="A1108">
        <v>1106</v>
      </c>
      <c r="B1108" s="4" t="s">
        <v>37</v>
      </c>
    </row>
    <row r="1109" spans="1:2" x14ac:dyDescent="0.25">
      <c r="A1109">
        <v>1107</v>
      </c>
      <c r="B1109" s="4" t="s">
        <v>37</v>
      </c>
    </row>
    <row r="1110" spans="1:2" x14ac:dyDescent="0.25">
      <c r="A1110">
        <v>1108</v>
      </c>
      <c r="B1110" s="4" t="s">
        <v>37</v>
      </c>
    </row>
    <row r="1111" spans="1:2" x14ac:dyDescent="0.25">
      <c r="A1111">
        <v>1109</v>
      </c>
      <c r="B1111" s="4" t="s">
        <v>37</v>
      </c>
    </row>
    <row r="1112" spans="1:2" x14ac:dyDescent="0.25">
      <c r="A1112">
        <v>1110</v>
      </c>
      <c r="B1112" s="4" t="s">
        <v>37</v>
      </c>
    </row>
    <row r="1113" spans="1:2" x14ac:dyDescent="0.25">
      <c r="A1113">
        <v>1111</v>
      </c>
      <c r="B1113" s="4" t="s">
        <v>37</v>
      </c>
    </row>
    <row r="1114" spans="1:2" x14ac:dyDescent="0.25">
      <c r="A1114">
        <v>1112</v>
      </c>
      <c r="B1114" s="4" t="s">
        <v>37</v>
      </c>
    </row>
    <row r="1115" spans="1:2" x14ac:dyDescent="0.25">
      <c r="A1115">
        <v>1113</v>
      </c>
      <c r="B1115" s="4" t="s">
        <v>37</v>
      </c>
    </row>
    <row r="1116" spans="1:2" x14ac:dyDescent="0.25">
      <c r="A1116">
        <v>1114</v>
      </c>
      <c r="B1116" s="4" t="s">
        <v>37</v>
      </c>
    </row>
    <row r="1117" spans="1:2" x14ac:dyDescent="0.25">
      <c r="A1117">
        <v>1115</v>
      </c>
      <c r="B1117" s="4" t="s">
        <v>37</v>
      </c>
    </row>
    <row r="1118" spans="1:2" x14ac:dyDescent="0.25">
      <c r="A1118">
        <v>1116</v>
      </c>
      <c r="B1118" s="4" t="s">
        <v>37</v>
      </c>
    </row>
    <row r="1119" spans="1:2" x14ac:dyDescent="0.25">
      <c r="A1119">
        <v>1117</v>
      </c>
      <c r="B1119" s="4" t="s">
        <v>37</v>
      </c>
    </row>
    <row r="1120" spans="1:2" x14ac:dyDescent="0.25">
      <c r="A1120">
        <v>1118</v>
      </c>
      <c r="B1120" s="4" t="s">
        <v>37</v>
      </c>
    </row>
    <row r="1121" spans="1:2" x14ac:dyDescent="0.25">
      <c r="A1121">
        <v>1119</v>
      </c>
      <c r="B1121" s="4" t="s">
        <v>37</v>
      </c>
    </row>
    <row r="1122" spans="1:2" x14ac:dyDescent="0.25">
      <c r="A1122">
        <v>1120</v>
      </c>
      <c r="B1122" s="4" t="s">
        <v>37</v>
      </c>
    </row>
    <row r="1123" spans="1:2" x14ac:dyDescent="0.25">
      <c r="A1123">
        <v>1121</v>
      </c>
      <c r="B1123" s="4" t="s">
        <v>37</v>
      </c>
    </row>
    <row r="1124" spans="1:2" x14ac:dyDescent="0.25">
      <c r="A1124">
        <v>1122</v>
      </c>
      <c r="B1124" s="4" t="s">
        <v>37</v>
      </c>
    </row>
    <row r="1125" spans="1:2" x14ac:dyDescent="0.25">
      <c r="A1125">
        <v>1123</v>
      </c>
      <c r="B1125" s="4" t="s">
        <v>37</v>
      </c>
    </row>
    <row r="1126" spans="1:2" x14ac:dyDescent="0.25">
      <c r="A1126">
        <v>1124</v>
      </c>
      <c r="B1126" s="4" t="s">
        <v>37</v>
      </c>
    </row>
    <row r="1127" spans="1:2" x14ac:dyDescent="0.25">
      <c r="A1127">
        <v>1125</v>
      </c>
      <c r="B1127" s="4" t="s">
        <v>37</v>
      </c>
    </row>
    <row r="1128" spans="1:2" x14ac:dyDescent="0.25">
      <c r="A1128">
        <v>1126</v>
      </c>
      <c r="B1128" s="4" t="s">
        <v>37</v>
      </c>
    </row>
    <row r="1129" spans="1:2" x14ac:dyDescent="0.25">
      <c r="A1129">
        <v>1127</v>
      </c>
      <c r="B1129" s="4" t="s">
        <v>37</v>
      </c>
    </row>
    <row r="1130" spans="1:2" x14ac:dyDescent="0.25">
      <c r="A1130">
        <v>1128</v>
      </c>
      <c r="B1130" s="4" t="s">
        <v>37</v>
      </c>
    </row>
    <row r="1131" spans="1:2" x14ac:dyDescent="0.25">
      <c r="A1131">
        <v>1129</v>
      </c>
      <c r="B1131" s="4" t="s">
        <v>37</v>
      </c>
    </row>
    <row r="1132" spans="1:2" x14ac:dyDescent="0.25">
      <c r="A1132">
        <v>1130</v>
      </c>
      <c r="B1132" s="4" t="s">
        <v>37</v>
      </c>
    </row>
    <row r="1133" spans="1:2" x14ac:dyDescent="0.25">
      <c r="A1133">
        <v>1131</v>
      </c>
      <c r="B1133" s="4" t="s">
        <v>37</v>
      </c>
    </row>
    <row r="1134" spans="1:2" x14ac:dyDescent="0.25">
      <c r="A1134">
        <v>1132</v>
      </c>
      <c r="B1134" s="4" t="s">
        <v>37</v>
      </c>
    </row>
    <row r="1135" spans="1:2" x14ac:dyDescent="0.25">
      <c r="A1135">
        <v>1133</v>
      </c>
      <c r="B1135" s="4" t="s">
        <v>37</v>
      </c>
    </row>
    <row r="1136" spans="1:2" x14ac:dyDescent="0.25">
      <c r="A1136">
        <v>1134</v>
      </c>
      <c r="B1136" s="4" t="s">
        <v>37</v>
      </c>
    </row>
    <row r="1137" spans="1:2" x14ac:dyDescent="0.25">
      <c r="A1137">
        <v>1135</v>
      </c>
      <c r="B1137" s="4" t="s">
        <v>37</v>
      </c>
    </row>
    <row r="1138" spans="1:2" x14ac:dyDescent="0.25">
      <c r="A1138">
        <v>1136</v>
      </c>
      <c r="B1138" s="4" t="s">
        <v>37</v>
      </c>
    </row>
    <row r="1139" spans="1:2" x14ac:dyDescent="0.25">
      <c r="A1139">
        <v>1137</v>
      </c>
      <c r="B1139" s="4" t="s">
        <v>37</v>
      </c>
    </row>
    <row r="1140" spans="1:2" x14ac:dyDescent="0.25">
      <c r="A1140">
        <v>1138</v>
      </c>
      <c r="B1140" s="4" t="s">
        <v>37</v>
      </c>
    </row>
    <row r="1141" spans="1:2" x14ac:dyDescent="0.25">
      <c r="A1141">
        <v>1139</v>
      </c>
      <c r="B1141" s="4" t="s">
        <v>37</v>
      </c>
    </row>
    <row r="1142" spans="1:2" x14ac:dyDescent="0.25">
      <c r="A1142">
        <v>1140</v>
      </c>
      <c r="B1142" s="4" t="s">
        <v>37</v>
      </c>
    </row>
    <row r="1143" spans="1:2" x14ac:dyDescent="0.25">
      <c r="A1143">
        <v>1141</v>
      </c>
      <c r="B1143" s="4" t="s">
        <v>37</v>
      </c>
    </row>
    <row r="1144" spans="1:2" x14ac:dyDescent="0.25">
      <c r="A1144">
        <v>1142</v>
      </c>
      <c r="B1144" s="4" t="s">
        <v>37</v>
      </c>
    </row>
    <row r="1145" spans="1:2" x14ac:dyDescent="0.25">
      <c r="A1145">
        <v>1143</v>
      </c>
      <c r="B1145" s="4" t="s">
        <v>37</v>
      </c>
    </row>
    <row r="1146" spans="1:2" x14ac:dyDescent="0.25">
      <c r="A1146">
        <v>1144</v>
      </c>
      <c r="B1146" s="4" t="s">
        <v>37</v>
      </c>
    </row>
    <row r="1147" spans="1:2" x14ac:dyDescent="0.25">
      <c r="A1147">
        <v>1145</v>
      </c>
      <c r="B1147" s="4" t="s">
        <v>37</v>
      </c>
    </row>
    <row r="1148" spans="1:2" x14ac:dyDescent="0.25">
      <c r="A1148">
        <v>1146</v>
      </c>
      <c r="B1148" s="4" t="s">
        <v>37</v>
      </c>
    </row>
    <row r="1149" spans="1:2" x14ac:dyDescent="0.25">
      <c r="A1149">
        <v>1147</v>
      </c>
      <c r="B1149" s="4" t="s">
        <v>37</v>
      </c>
    </row>
    <row r="1150" spans="1:2" x14ac:dyDescent="0.25">
      <c r="A1150">
        <v>1148</v>
      </c>
      <c r="B1150" s="4" t="s">
        <v>37</v>
      </c>
    </row>
    <row r="1151" spans="1:2" x14ac:dyDescent="0.25">
      <c r="A1151">
        <v>1149</v>
      </c>
      <c r="B1151" s="4" t="s">
        <v>37</v>
      </c>
    </row>
    <row r="1152" spans="1:2" x14ac:dyDescent="0.25">
      <c r="A1152">
        <v>1150</v>
      </c>
      <c r="B1152" s="4" t="s">
        <v>37</v>
      </c>
    </row>
    <row r="1153" spans="1:2" x14ac:dyDescent="0.25">
      <c r="A1153">
        <v>1151</v>
      </c>
      <c r="B1153" s="4" t="s">
        <v>37</v>
      </c>
    </row>
    <row r="1154" spans="1:2" x14ac:dyDescent="0.25">
      <c r="A1154">
        <v>1152</v>
      </c>
      <c r="B1154" s="4" t="s">
        <v>37</v>
      </c>
    </row>
    <row r="1155" spans="1:2" x14ac:dyDescent="0.25">
      <c r="A1155">
        <v>1153</v>
      </c>
      <c r="B1155" s="4" t="s">
        <v>37</v>
      </c>
    </row>
    <row r="1156" spans="1:2" x14ac:dyDescent="0.25">
      <c r="A1156">
        <v>1154</v>
      </c>
      <c r="B1156" s="4" t="s">
        <v>37</v>
      </c>
    </row>
    <row r="1157" spans="1:2" x14ac:dyDescent="0.25">
      <c r="A1157">
        <v>1155</v>
      </c>
      <c r="B1157" s="4" t="s">
        <v>37</v>
      </c>
    </row>
    <row r="1158" spans="1:2" x14ac:dyDescent="0.25">
      <c r="A1158">
        <v>1156</v>
      </c>
      <c r="B1158" s="4" t="s">
        <v>37</v>
      </c>
    </row>
    <row r="1159" spans="1:2" x14ac:dyDescent="0.25">
      <c r="A1159">
        <v>1157</v>
      </c>
      <c r="B1159" s="4" t="s">
        <v>37</v>
      </c>
    </row>
    <row r="1160" spans="1:2" x14ac:dyDescent="0.25">
      <c r="A1160">
        <v>1158</v>
      </c>
      <c r="B1160" s="4" t="s">
        <v>37</v>
      </c>
    </row>
    <row r="1161" spans="1:2" x14ac:dyDescent="0.25">
      <c r="A1161">
        <v>1159</v>
      </c>
      <c r="B1161" s="4" t="s">
        <v>37</v>
      </c>
    </row>
    <row r="1162" spans="1:2" x14ac:dyDescent="0.25">
      <c r="A1162">
        <v>1160</v>
      </c>
      <c r="B1162" s="4" t="s">
        <v>37</v>
      </c>
    </row>
    <row r="1163" spans="1:2" x14ac:dyDescent="0.25">
      <c r="A1163">
        <v>1161</v>
      </c>
      <c r="B1163" s="4" t="s">
        <v>37</v>
      </c>
    </row>
    <row r="1164" spans="1:2" x14ac:dyDescent="0.25">
      <c r="A1164">
        <v>1162</v>
      </c>
      <c r="B1164" s="4" t="s">
        <v>37</v>
      </c>
    </row>
    <row r="1165" spans="1:2" x14ac:dyDescent="0.25">
      <c r="A1165">
        <v>1163</v>
      </c>
      <c r="B1165" s="4" t="s">
        <v>37</v>
      </c>
    </row>
    <row r="1166" spans="1:2" x14ac:dyDescent="0.25">
      <c r="A1166">
        <v>1164</v>
      </c>
      <c r="B1166" s="4" t="s">
        <v>37</v>
      </c>
    </row>
    <row r="1167" spans="1:2" x14ac:dyDescent="0.25">
      <c r="A1167">
        <v>1165</v>
      </c>
      <c r="B1167" s="4" t="s">
        <v>37</v>
      </c>
    </row>
    <row r="1168" spans="1:2" x14ac:dyDescent="0.25">
      <c r="A1168">
        <v>1166</v>
      </c>
      <c r="B1168" s="4" t="s">
        <v>37</v>
      </c>
    </row>
    <row r="1169" spans="1:2" x14ac:dyDescent="0.25">
      <c r="A1169">
        <v>1167</v>
      </c>
      <c r="B1169" s="4" t="s">
        <v>37</v>
      </c>
    </row>
    <row r="1170" spans="1:2" x14ac:dyDescent="0.25">
      <c r="A1170">
        <v>1168</v>
      </c>
      <c r="B1170" s="4" t="s">
        <v>37</v>
      </c>
    </row>
    <row r="1171" spans="1:2" x14ac:dyDescent="0.25">
      <c r="A1171">
        <v>1169</v>
      </c>
      <c r="B1171" s="4" t="s">
        <v>37</v>
      </c>
    </row>
    <row r="1172" spans="1:2" x14ac:dyDescent="0.25">
      <c r="A1172">
        <v>1170</v>
      </c>
      <c r="B1172" s="4" t="s">
        <v>37</v>
      </c>
    </row>
    <row r="1173" spans="1:2" x14ac:dyDescent="0.25">
      <c r="A1173">
        <v>1171</v>
      </c>
      <c r="B1173" s="4" t="s">
        <v>37</v>
      </c>
    </row>
    <row r="1174" spans="1:2" x14ac:dyDescent="0.25">
      <c r="A1174">
        <v>1172</v>
      </c>
      <c r="B1174" s="4" t="s">
        <v>37</v>
      </c>
    </row>
    <row r="1175" spans="1:2" x14ac:dyDescent="0.25">
      <c r="A1175">
        <v>1173</v>
      </c>
      <c r="B1175" s="4" t="s">
        <v>37</v>
      </c>
    </row>
    <row r="1176" spans="1:2" x14ac:dyDescent="0.25">
      <c r="A1176">
        <v>1174</v>
      </c>
      <c r="B1176" s="4" t="s">
        <v>37</v>
      </c>
    </row>
    <row r="1177" spans="1:2" x14ac:dyDescent="0.25">
      <c r="A1177">
        <v>1175</v>
      </c>
      <c r="B1177" s="4" t="s">
        <v>37</v>
      </c>
    </row>
    <row r="1178" spans="1:2" x14ac:dyDescent="0.25">
      <c r="A1178">
        <v>1176</v>
      </c>
      <c r="B1178" s="4" t="s">
        <v>37</v>
      </c>
    </row>
    <row r="1179" spans="1:2" x14ac:dyDescent="0.25">
      <c r="A1179">
        <v>1177</v>
      </c>
      <c r="B1179" s="4" t="s">
        <v>37</v>
      </c>
    </row>
    <row r="1180" spans="1:2" x14ac:dyDescent="0.25">
      <c r="A1180">
        <v>1178</v>
      </c>
      <c r="B1180" s="4" t="s">
        <v>37</v>
      </c>
    </row>
    <row r="1181" spans="1:2" x14ac:dyDescent="0.25">
      <c r="A1181">
        <v>1179</v>
      </c>
      <c r="B1181" s="4" t="s">
        <v>37</v>
      </c>
    </row>
    <row r="1182" spans="1:2" x14ac:dyDescent="0.25">
      <c r="A1182">
        <v>1180</v>
      </c>
      <c r="B1182" s="4" t="s">
        <v>37</v>
      </c>
    </row>
    <row r="1183" spans="1:2" x14ac:dyDescent="0.25">
      <c r="A1183">
        <v>1181</v>
      </c>
      <c r="B1183" s="4" t="s">
        <v>37</v>
      </c>
    </row>
    <row r="1184" spans="1:2" x14ac:dyDescent="0.25">
      <c r="A1184">
        <v>1182</v>
      </c>
      <c r="B1184" s="4" t="s">
        <v>37</v>
      </c>
    </row>
    <row r="1185" spans="1:2" x14ac:dyDescent="0.25">
      <c r="A1185">
        <v>1183</v>
      </c>
      <c r="B1185" s="4" t="s">
        <v>37</v>
      </c>
    </row>
    <row r="1186" spans="1:2" x14ac:dyDescent="0.25">
      <c r="A1186">
        <v>1184</v>
      </c>
      <c r="B1186" s="4" t="s">
        <v>37</v>
      </c>
    </row>
    <row r="1187" spans="1:2" x14ac:dyDescent="0.25">
      <c r="A1187">
        <v>1185</v>
      </c>
      <c r="B1187" s="4" t="s">
        <v>37</v>
      </c>
    </row>
    <row r="1188" spans="1:2" x14ac:dyDescent="0.25">
      <c r="A1188">
        <v>1186</v>
      </c>
      <c r="B1188" s="4" t="s">
        <v>37</v>
      </c>
    </row>
    <row r="1189" spans="1:2" x14ac:dyDescent="0.25">
      <c r="A1189">
        <v>1187</v>
      </c>
      <c r="B1189" s="4" t="s">
        <v>37</v>
      </c>
    </row>
    <row r="1190" spans="1:2" x14ac:dyDescent="0.25">
      <c r="A1190">
        <v>1188</v>
      </c>
      <c r="B1190" s="4" t="s">
        <v>37</v>
      </c>
    </row>
    <row r="1191" spans="1:2" x14ac:dyDescent="0.25">
      <c r="A1191">
        <v>1189</v>
      </c>
      <c r="B1191" s="4" t="s">
        <v>37</v>
      </c>
    </row>
    <row r="1192" spans="1:2" x14ac:dyDescent="0.25">
      <c r="A1192">
        <v>1190</v>
      </c>
      <c r="B1192" s="4" t="s">
        <v>37</v>
      </c>
    </row>
    <row r="1193" spans="1:2" x14ac:dyDescent="0.25">
      <c r="A1193">
        <v>1191</v>
      </c>
      <c r="B1193" s="4" t="s">
        <v>37</v>
      </c>
    </row>
    <row r="1194" spans="1:2" x14ac:dyDescent="0.25">
      <c r="A1194">
        <v>1192</v>
      </c>
      <c r="B1194" s="4" t="s">
        <v>37</v>
      </c>
    </row>
    <row r="1195" spans="1:2" x14ac:dyDescent="0.25">
      <c r="A1195">
        <v>1193</v>
      </c>
      <c r="B1195" s="4" t="s">
        <v>37</v>
      </c>
    </row>
    <row r="1196" spans="1:2" x14ac:dyDescent="0.25">
      <c r="A1196">
        <v>1194</v>
      </c>
      <c r="B1196" s="4" t="s">
        <v>37</v>
      </c>
    </row>
    <row r="1197" spans="1:2" x14ac:dyDescent="0.25">
      <c r="A1197">
        <v>1195</v>
      </c>
      <c r="B1197" s="4" t="s">
        <v>37</v>
      </c>
    </row>
    <row r="1198" spans="1:2" x14ac:dyDescent="0.25">
      <c r="A1198">
        <v>1196</v>
      </c>
      <c r="B1198" s="4" t="s">
        <v>37</v>
      </c>
    </row>
    <row r="1199" spans="1:2" x14ac:dyDescent="0.25">
      <c r="A1199">
        <v>1197</v>
      </c>
      <c r="B1199" s="4" t="s">
        <v>37</v>
      </c>
    </row>
    <row r="1200" spans="1:2" x14ac:dyDescent="0.25">
      <c r="A1200">
        <v>1198</v>
      </c>
      <c r="B1200" s="4" t="s">
        <v>37</v>
      </c>
    </row>
    <row r="1201" spans="1:2" x14ac:dyDescent="0.25">
      <c r="A1201">
        <v>1199</v>
      </c>
      <c r="B1201" s="4" t="s">
        <v>37</v>
      </c>
    </row>
    <row r="1202" spans="1:2" x14ac:dyDescent="0.25">
      <c r="A1202">
        <v>1200</v>
      </c>
      <c r="B1202" s="4" t="s">
        <v>37</v>
      </c>
    </row>
    <row r="1203" spans="1:2" x14ac:dyDescent="0.25">
      <c r="A1203">
        <v>1201</v>
      </c>
      <c r="B1203" s="4" t="s">
        <v>38</v>
      </c>
    </row>
    <row r="1204" spans="1:2" x14ac:dyDescent="0.25">
      <c r="A1204">
        <v>1202</v>
      </c>
      <c r="B1204" s="4" t="s">
        <v>38</v>
      </c>
    </row>
    <row r="1205" spans="1:2" x14ac:dyDescent="0.25">
      <c r="A1205">
        <v>1203</v>
      </c>
      <c r="B1205" s="4" t="s">
        <v>38</v>
      </c>
    </row>
    <row r="1206" spans="1:2" x14ac:dyDescent="0.25">
      <c r="A1206">
        <v>1204</v>
      </c>
      <c r="B1206" s="4" t="s">
        <v>38</v>
      </c>
    </row>
    <row r="1207" spans="1:2" x14ac:dyDescent="0.25">
      <c r="A1207">
        <v>1205</v>
      </c>
      <c r="B1207" s="4" t="s">
        <v>38</v>
      </c>
    </row>
    <row r="1208" spans="1:2" x14ac:dyDescent="0.25">
      <c r="A1208">
        <v>1206</v>
      </c>
      <c r="B1208" s="4" t="s">
        <v>38</v>
      </c>
    </row>
    <row r="1209" spans="1:2" x14ac:dyDescent="0.25">
      <c r="A1209">
        <v>1207</v>
      </c>
      <c r="B1209" s="4" t="s">
        <v>38</v>
      </c>
    </row>
    <row r="1210" spans="1:2" x14ac:dyDescent="0.25">
      <c r="A1210">
        <v>1208</v>
      </c>
      <c r="B1210" s="4" t="s">
        <v>38</v>
      </c>
    </row>
    <row r="1211" spans="1:2" x14ac:dyDescent="0.25">
      <c r="A1211">
        <v>1209</v>
      </c>
      <c r="B1211" s="4" t="s">
        <v>38</v>
      </c>
    </row>
    <row r="1212" spans="1:2" x14ac:dyDescent="0.25">
      <c r="A1212">
        <v>1210</v>
      </c>
      <c r="B1212" s="4" t="s">
        <v>38</v>
      </c>
    </row>
    <row r="1213" spans="1:2" x14ac:dyDescent="0.25">
      <c r="A1213">
        <v>1211</v>
      </c>
      <c r="B1213" s="4" t="s">
        <v>38</v>
      </c>
    </row>
    <row r="1214" spans="1:2" x14ac:dyDescent="0.25">
      <c r="A1214">
        <v>1212</v>
      </c>
      <c r="B1214" s="4" t="s">
        <v>38</v>
      </c>
    </row>
    <row r="1215" spans="1:2" x14ac:dyDescent="0.25">
      <c r="A1215">
        <v>1213</v>
      </c>
      <c r="B1215" s="4" t="s">
        <v>38</v>
      </c>
    </row>
    <row r="1216" spans="1:2" x14ac:dyDescent="0.25">
      <c r="A1216">
        <v>1214</v>
      </c>
      <c r="B1216" s="4" t="s">
        <v>38</v>
      </c>
    </row>
    <row r="1217" spans="1:2" x14ac:dyDescent="0.25">
      <c r="A1217">
        <v>1215</v>
      </c>
      <c r="B1217" s="4" t="s">
        <v>38</v>
      </c>
    </row>
    <row r="1218" spans="1:2" x14ac:dyDescent="0.25">
      <c r="A1218">
        <v>1216</v>
      </c>
      <c r="B1218" s="4" t="s">
        <v>38</v>
      </c>
    </row>
    <row r="1219" spans="1:2" x14ac:dyDescent="0.25">
      <c r="A1219">
        <v>1217</v>
      </c>
      <c r="B1219" s="4" t="s">
        <v>38</v>
      </c>
    </row>
    <row r="1220" spans="1:2" x14ac:dyDescent="0.25">
      <c r="A1220">
        <v>1218</v>
      </c>
      <c r="B1220" s="4" t="s">
        <v>38</v>
      </c>
    </row>
    <row r="1221" spans="1:2" x14ac:dyDescent="0.25">
      <c r="A1221">
        <v>1219</v>
      </c>
      <c r="B1221" s="4" t="s">
        <v>38</v>
      </c>
    </row>
    <row r="1222" spans="1:2" x14ac:dyDescent="0.25">
      <c r="A1222">
        <v>1220</v>
      </c>
      <c r="B1222" s="4" t="s">
        <v>38</v>
      </c>
    </row>
    <row r="1223" spans="1:2" x14ac:dyDescent="0.25">
      <c r="A1223">
        <v>1221</v>
      </c>
      <c r="B1223" s="4" t="s">
        <v>38</v>
      </c>
    </row>
    <row r="1224" spans="1:2" x14ac:dyDescent="0.25">
      <c r="A1224">
        <v>1222</v>
      </c>
      <c r="B1224" s="4" t="s">
        <v>38</v>
      </c>
    </row>
    <row r="1225" spans="1:2" x14ac:dyDescent="0.25">
      <c r="A1225">
        <v>1223</v>
      </c>
      <c r="B1225" s="4" t="s">
        <v>38</v>
      </c>
    </row>
    <row r="1226" spans="1:2" x14ac:dyDescent="0.25">
      <c r="A1226">
        <v>1224</v>
      </c>
      <c r="B1226" s="4" t="s">
        <v>38</v>
      </c>
    </row>
    <row r="1227" spans="1:2" x14ac:dyDescent="0.25">
      <c r="A1227">
        <v>1225</v>
      </c>
      <c r="B1227" s="4" t="s">
        <v>38</v>
      </c>
    </row>
    <row r="1228" spans="1:2" x14ac:dyDescent="0.25">
      <c r="A1228">
        <v>1226</v>
      </c>
      <c r="B1228" s="4" t="s">
        <v>38</v>
      </c>
    </row>
    <row r="1229" spans="1:2" x14ac:dyDescent="0.25">
      <c r="A1229">
        <v>1227</v>
      </c>
      <c r="B1229" s="4" t="s">
        <v>38</v>
      </c>
    </row>
    <row r="1230" spans="1:2" x14ac:dyDescent="0.25">
      <c r="A1230">
        <v>1228</v>
      </c>
      <c r="B1230" s="4" t="s">
        <v>38</v>
      </c>
    </row>
    <row r="1231" spans="1:2" x14ac:dyDescent="0.25">
      <c r="A1231">
        <v>1229</v>
      </c>
      <c r="B1231" s="4" t="s">
        <v>38</v>
      </c>
    </row>
    <row r="1232" spans="1:2" x14ac:dyDescent="0.25">
      <c r="A1232">
        <v>1230</v>
      </c>
      <c r="B1232" s="4" t="s">
        <v>38</v>
      </c>
    </row>
    <row r="1233" spans="1:2" x14ac:dyDescent="0.25">
      <c r="A1233">
        <v>1231</v>
      </c>
      <c r="B1233" s="4" t="s">
        <v>38</v>
      </c>
    </row>
    <row r="1234" spans="1:2" x14ac:dyDescent="0.25">
      <c r="A1234">
        <v>1232</v>
      </c>
      <c r="B1234" s="4" t="s">
        <v>38</v>
      </c>
    </row>
    <row r="1235" spans="1:2" x14ac:dyDescent="0.25">
      <c r="A1235">
        <v>1233</v>
      </c>
      <c r="B1235" s="4" t="s">
        <v>38</v>
      </c>
    </row>
    <row r="1236" spans="1:2" x14ac:dyDescent="0.25">
      <c r="A1236">
        <v>1234</v>
      </c>
      <c r="B1236" s="4" t="s">
        <v>38</v>
      </c>
    </row>
    <row r="1237" spans="1:2" x14ac:dyDescent="0.25">
      <c r="A1237">
        <v>1235</v>
      </c>
      <c r="B1237" s="4" t="s">
        <v>38</v>
      </c>
    </row>
    <row r="1238" spans="1:2" x14ac:dyDescent="0.25">
      <c r="A1238">
        <v>1236</v>
      </c>
      <c r="B1238" s="4" t="s">
        <v>38</v>
      </c>
    </row>
    <row r="1239" spans="1:2" x14ac:dyDescent="0.25">
      <c r="A1239">
        <v>1237</v>
      </c>
      <c r="B1239" s="4" t="s">
        <v>38</v>
      </c>
    </row>
    <row r="1240" spans="1:2" x14ac:dyDescent="0.25">
      <c r="A1240">
        <v>1238</v>
      </c>
      <c r="B1240" s="4" t="s">
        <v>38</v>
      </c>
    </row>
    <row r="1241" spans="1:2" x14ac:dyDescent="0.25">
      <c r="A1241">
        <v>1239</v>
      </c>
      <c r="B1241" s="4" t="s">
        <v>38</v>
      </c>
    </row>
    <row r="1242" spans="1:2" x14ac:dyDescent="0.25">
      <c r="A1242">
        <v>1240</v>
      </c>
      <c r="B1242" s="4" t="s">
        <v>38</v>
      </c>
    </row>
    <row r="1243" spans="1:2" x14ac:dyDescent="0.25">
      <c r="A1243">
        <v>1241</v>
      </c>
      <c r="B1243" s="4" t="s">
        <v>38</v>
      </c>
    </row>
    <row r="1244" spans="1:2" x14ac:dyDescent="0.25">
      <c r="A1244">
        <v>1242</v>
      </c>
      <c r="B1244" s="4" t="s">
        <v>38</v>
      </c>
    </row>
    <row r="1245" spans="1:2" x14ac:dyDescent="0.25">
      <c r="A1245">
        <v>1243</v>
      </c>
      <c r="B1245" s="4" t="s">
        <v>38</v>
      </c>
    </row>
    <row r="1246" spans="1:2" x14ac:dyDescent="0.25">
      <c r="A1246">
        <v>1244</v>
      </c>
      <c r="B1246" s="4" t="s">
        <v>38</v>
      </c>
    </row>
    <row r="1247" spans="1:2" x14ac:dyDescent="0.25">
      <c r="A1247">
        <v>1245</v>
      </c>
      <c r="B1247" s="4" t="s">
        <v>38</v>
      </c>
    </row>
    <row r="1248" spans="1:2" x14ac:dyDescent="0.25">
      <c r="A1248">
        <v>1246</v>
      </c>
      <c r="B1248" s="4" t="s">
        <v>38</v>
      </c>
    </row>
    <row r="1249" spans="1:2" x14ac:dyDescent="0.25">
      <c r="A1249">
        <v>1247</v>
      </c>
      <c r="B1249" s="4" t="s">
        <v>38</v>
      </c>
    </row>
    <row r="1250" spans="1:2" x14ac:dyDescent="0.25">
      <c r="A1250">
        <v>1248</v>
      </c>
      <c r="B1250" s="4" t="s">
        <v>38</v>
      </c>
    </row>
    <row r="1251" spans="1:2" x14ac:dyDescent="0.25">
      <c r="A1251">
        <v>1249</v>
      </c>
      <c r="B1251" s="4" t="s">
        <v>38</v>
      </c>
    </row>
    <row r="1252" spans="1:2" x14ac:dyDescent="0.25">
      <c r="A1252">
        <v>1250</v>
      </c>
      <c r="B1252" s="4" t="s">
        <v>38</v>
      </c>
    </row>
    <row r="1253" spans="1:2" x14ac:dyDescent="0.25">
      <c r="A1253">
        <v>1251</v>
      </c>
      <c r="B1253" s="4" t="s">
        <v>38</v>
      </c>
    </row>
    <row r="1254" spans="1:2" x14ac:dyDescent="0.25">
      <c r="A1254">
        <v>1252</v>
      </c>
      <c r="B1254" s="4" t="s">
        <v>38</v>
      </c>
    </row>
    <row r="1255" spans="1:2" x14ac:dyDescent="0.25">
      <c r="A1255">
        <v>1253</v>
      </c>
      <c r="B1255" s="4" t="s">
        <v>38</v>
      </c>
    </row>
    <row r="1256" spans="1:2" x14ac:dyDescent="0.25">
      <c r="A1256">
        <v>1254</v>
      </c>
      <c r="B1256" s="4" t="s">
        <v>38</v>
      </c>
    </row>
    <row r="1257" spans="1:2" x14ac:dyDescent="0.25">
      <c r="A1257">
        <v>1255</v>
      </c>
      <c r="B1257" s="4" t="s">
        <v>38</v>
      </c>
    </row>
    <row r="1258" spans="1:2" x14ac:dyDescent="0.25">
      <c r="A1258">
        <v>1256</v>
      </c>
      <c r="B1258" s="4" t="s">
        <v>38</v>
      </c>
    </row>
    <row r="1259" spans="1:2" x14ac:dyDescent="0.25">
      <c r="A1259">
        <v>1257</v>
      </c>
      <c r="B1259" s="4" t="s">
        <v>38</v>
      </c>
    </row>
    <row r="1260" spans="1:2" x14ac:dyDescent="0.25">
      <c r="A1260">
        <v>1258</v>
      </c>
      <c r="B1260" s="4" t="s">
        <v>38</v>
      </c>
    </row>
    <row r="1261" spans="1:2" x14ac:dyDescent="0.25">
      <c r="A1261">
        <v>1259</v>
      </c>
      <c r="B1261" s="4" t="s">
        <v>38</v>
      </c>
    </row>
    <row r="1262" spans="1:2" x14ac:dyDescent="0.25">
      <c r="A1262">
        <v>1260</v>
      </c>
      <c r="B1262" s="4" t="s">
        <v>38</v>
      </c>
    </row>
    <row r="1263" spans="1:2" x14ac:dyDescent="0.25">
      <c r="A1263">
        <v>1261</v>
      </c>
      <c r="B1263" s="4" t="s">
        <v>38</v>
      </c>
    </row>
    <row r="1264" spans="1:2" x14ac:dyDescent="0.25">
      <c r="A1264">
        <v>1262</v>
      </c>
      <c r="B1264" s="4" t="s">
        <v>38</v>
      </c>
    </row>
    <row r="1265" spans="1:2" x14ac:dyDescent="0.25">
      <c r="A1265">
        <v>1263</v>
      </c>
      <c r="B1265" s="4" t="s">
        <v>38</v>
      </c>
    </row>
    <row r="1266" spans="1:2" x14ac:dyDescent="0.25">
      <c r="A1266">
        <v>1264</v>
      </c>
      <c r="B1266" s="4" t="s">
        <v>38</v>
      </c>
    </row>
    <row r="1267" spans="1:2" x14ac:dyDescent="0.25">
      <c r="A1267">
        <v>1265</v>
      </c>
      <c r="B1267" s="4" t="s">
        <v>38</v>
      </c>
    </row>
    <row r="1268" spans="1:2" x14ac:dyDescent="0.25">
      <c r="A1268">
        <v>1266</v>
      </c>
      <c r="B1268" s="4" t="s">
        <v>38</v>
      </c>
    </row>
    <row r="1269" spans="1:2" x14ac:dyDescent="0.25">
      <c r="A1269">
        <v>1267</v>
      </c>
      <c r="B1269" s="4" t="s">
        <v>38</v>
      </c>
    </row>
    <row r="1270" spans="1:2" x14ac:dyDescent="0.25">
      <c r="A1270">
        <v>1268</v>
      </c>
      <c r="B1270" s="4" t="s">
        <v>38</v>
      </c>
    </row>
    <row r="1271" spans="1:2" x14ac:dyDescent="0.25">
      <c r="A1271">
        <v>1269</v>
      </c>
      <c r="B1271" s="4" t="s">
        <v>38</v>
      </c>
    </row>
    <row r="1272" spans="1:2" x14ac:dyDescent="0.25">
      <c r="A1272">
        <v>1270</v>
      </c>
      <c r="B1272" s="4" t="s">
        <v>38</v>
      </c>
    </row>
    <row r="1273" spans="1:2" x14ac:dyDescent="0.25">
      <c r="A1273">
        <v>1271</v>
      </c>
      <c r="B1273" s="4" t="s">
        <v>38</v>
      </c>
    </row>
    <row r="1274" spans="1:2" x14ac:dyDescent="0.25">
      <c r="A1274">
        <v>1272</v>
      </c>
      <c r="B1274" s="4" t="s">
        <v>38</v>
      </c>
    </row>
    <row r="1275" spans="1:2" x14ac:dyDescent="0.25">
      <c r="A1275">
        <v>1273</v>
      </c>
      <c r="B1275" s="4" t="s">
        <v>38</v>
      </c>
    </row>
    <row r="1276" spans="1:2" x14ac:dyDescent="0.25">
      <c r="A1276">
        <v>1274</v>
      </c>
      <c r="B1276" s="4" t="s">
        <v>38</v>
      </c>
    </row>
    <row r="1277" spans="1:2" x14ac:dyDescent="0.25">
      <c r="A1277">
        <v>1275</v>
      </c>
      <c r="B1277" s="4" t="s">
        <v>38</v>
      </c>
    </row>
    <row r="1278" spans="1:2" x14ac:dyDescent="0.25">
      <c r="A1278">
        <v>1276</v>
      </c>
      <c r="B1278" s="4" t="s">
        <v>38</v>
      </c>
    </row>
    <row r="1279" spans="1:2" x14ac:dyDescent="0.25">
      <c r="A1279">
        <v>1277</v>
      </c>
      <c r="B1279" s="4" t="s">
        <v>38</v>
      </c>
    </row>
    <row r="1280" spans="1:2" x14ac:dyDescent="0.25">
      <c r="A1280">
        <v>1278</v>
      </c>
      <c r="B1280" s="4" t="s">
        <v>38</v>
      </c>
    </row>
    <row r="1281" spans="1:2" x14ac:dyDescent="0.25">
      <c r="A1281">
        <v>1279</v>
      </c>
      <c r="B1281" s="4" t="s">
        <v>38</v>
      </c>
    </row>
    <row r="1282" spans="1:2" x14ac:dyDescent="0.25">
      <c r="A1282">
        <v>1280</v>
      </c>
      <c r="B1282" s="4" t="s">
        <v>38</v>
      </c>
    </row>
    <row r="1283" spans="1:2" x14ac:dyDescent="0.25">
      <c r="A1283">
        <v>1281</v>
      </c>
      <c r="B1283" s="4" t="s">
        <v>38</v>
      </c>
    </row>
    <row r="1284" spans="1:2" x14ac:dyDescent="0.25">
      <c r="A1284">
        <v>1282</v>
      </c>
      <c r="B1284" s="4" t="s">
        <v>38</v>
      </c>
    </row>
    <row r="1285" spans="1:2" x14ac:dyDescent="0.25">
      <c r="A1285">
        <v>1283</v>
      </c>
      <c r="B1285" s="4" t="s">
        <v>38</v>
      </c>
    </row>
    <row r="1286" spans="1:2" x14ac:dyDescent="0.25">
      <c r="A1286">
        <v>1284</v>
      </c>
      <c r="B1286" s="4" t="s">
        <v>38</v>
      </c>
    </row>
    <row r="1287" spans="1:2" x14ac:dyDescent="0.25">
      <c r="A1287">
        <v>1285</v>
      </c>
      <c r="B1287" s="4" t="s">
        <v>38</v>
      </c>
    </row>
    <row r="1288" spans="1:2" x14ac:dyDescent="0.25">
      <c r="A1288">
        <v>1286</v>
      </c>
      <c r="B1288" s="4" t="s">
        <v>38</v>
      </c>
    </row>
    <row r="1289" spans="1:2" x14ac:dyDescent="0.25">
      <c r="A1289">
        <v>1287</v>
      </c>
      <c r="B1289" s="4" t="s">
        <v>38</v>
      </c>
    </row>
    <row r="1290" spans="1:2" x14ac:dyDescent="0.25">
      <c r="A1290">
        <v>1288</v>
      </c>
      <c r="B1290" s="4" t="s">
        <v>38</v>
      </c>
    </row>
    <row r="1291" spans="1:2" x14ac:dyDescent="0.25">
      <c r="A1291">
        <v>1289</v>
      </c>
      <c r="B1291" s="4" t="s">
        <v>38</v>
      </c>
    </row>
    <row r="1292" spans="1:2" x14ac:dyDescent="0.25">
      <c r="A1292">
        <v>1290</v>
      </c>
      <c r="B1292" s="4" t="s">
        <v>38</v>
      </c>
    </row>
    <row r="1293" spans="1:2" x14ac:dyDescent="0.25">
      <c r="A1293">
        <v>1291</v>
      </c>
      <c r="B1293" s="4" t="s">
        <v>38</v>
      </c>
    </row>
    <row r="1294" spans="1:2" x14ac:dyDescent="0.25">
      <c r="A1294">
        <v>1292</v>
      </c>
      <c r="B1294" s="4" t="s">
        <v>38</v>
      </c>
    </row>
    <row r="1295" spans="1:2" x14ac:dyDescent="0.25">
      <c r="A1295">
        <v>1293</v>
      </c>
      <c r="B1295" s="4" t="s">
        <v>38</v>
      </c>
    </row>
    <row r="1296" spans="1:2" x14ac:dyDescent="0.25">
      <c r="A1296">
        <v>1294</v>
      </c>
      <c r="B1296" s="4" t="s">
        <v>38</v>
      </c>
    </row>
    <row r="1297" spans="1:2" x14ac:dyDescent="0.25">
      <c r="A1297">
        <v>1295</v>
      </c>
      <c r="B1297" s="4" t="s">
        <v>38</v>
      </c>
    </row>
    <row r="1298" spans="1:2" x14ac:dyDescent="0.25">
      <c r="A1298">
        <v>1296</v>
      </c>
      <c r="B1298" s="4" t="s">
        <v>38</v>
      </c>
    </row>
    <row r="1299" spans="1:2" x14ac:dyDescent="0.25">
      <c r="A1299">
        <v>1297</v>
      </c>
      <c r="B1299" s="4" t="s">
        <v>38</v>
      </c>
    </row>
    <row r="1300" spans="1:2" x14ac:dyDescent="0.25">
      <c r="A1300">
        <v>1298</v>
      </c>
      <c r="B1300" s="4" t="s">
        <v>38</v>
      </c>
    </row>
    <row r="1301" spans="1:2" x14ac:dyDescent="0.25">
      <c r="A1301">
        <v>1299</v>
      </c>
      <c r="B1301" s="4" t="s">
        <v>38</v>
      </c>
    </row>
    <row r="1302" spans="1:2" x14ac:dyDescent="0.25">
      <c r="A1302">
        <v>1300</v>
      </c>
      <c r="B1302" s="4" t="s">
        <v>38</v>
      </c>
    </row>
    <row r="1303" spans="1:2" x14ac:dyDescent="0.25">
      <c r="A1303">
        <v>1301</v>
      </c>
      <c r="B1303" s="4" t="s">
        <v>39</v>
      </c>
    </row>
    <row r="1304" spans="1:2" x14ac:dyDescent="0.25">
      <c r="A1304">
        <v>1302</v>
      </c>
      <c r="B1304" s="4" t="s">
        <v>39</v>
      </c>
    </row>
    <row r="1305" spans="1:2" x14ac:dyDescent="0.25">
      <c r="A1305">
        <v>1303</v>
      </c>
      <c r="B1305" s="4" t="s">
        <v>39</v>
      </c>
    </row>
    <row r="1306" spans="1:2" x14ac:dyDescent="0.25">
      <c r="A1306">
        <v>1304</v>
      </c>
      <c r="B1306" s="4" t="s">
        <v>39</v>
      </c>
    </row>
    <row r="1307" spans="1:2" x14ac:dyDescent="0.25">
      <c r="A1307">
        <v>1305</v>
      </c>
      <c r="B1307" s="4" t="s">
        <v>39</v>
      </c>
    </row>
    <row r="1308" spans="1:2" x14ac:dyDescent="0.25">
      <c r="A1308">
        <v>1306</v>
      </c>
      <c r="B1308" s="4" t="s">
        <v>39</v>
      </c>
    </row>
    <row r="1309" spans="1:2" x14ac:dyDescent="0.25">
      <c r="A1309">
        <v>1307</v>
      </c>
      <c r="B1309" s="4" t="s">
        <v>39</v>
      </c>
    </row>
    <row r="1310" spans="1:2" x14ac:dyDescent="0.25">
      <c r="A1310">
        <v>1308</v>
      </c>
      <c r="B1310" s="4" t="s">
        <v>39</v>
      </c>
    </row>
    <row r="1311" spans="1:2" x14ac:dyDescent="0.25">
      <c r="A1311">
        <v>1309</v>
      </c>
      <c r="B1311" s="4" t="s">
        <v>39</v>
      </c>
    </row>
    <row r="1312" spans="1:2" x14ac:dyDescent="0.25">
      <c r="A1312">
        <v>1310</v>
      </c>
      <c r="B1312" s="4" t="s">
        <v>39</v>
      </c>
    </row>
    <row r="1313" spans="1:2" x14ac:dyDescent="0.25">
      <c r="A1313">
        <v>1311</v>
      </c>
      <c r="B1313" s="4" t="s">
        <v>39</v>
      </c>
    </row>
    <row r="1314" spans="1:2" x14ac:dyDescent="0.25">
      <c r="A1314">
        <v>1312</v>
      </c>
      <c r="B1314" s="4" t="s">
        <v>39</v>
      </c>
    </row>
    <row r="1315" spans="1:2" x14ac:dyDescent="0.25">
      <c r="A1315">
        <v>1313</v>
      </c>
      <c r="B1315" s="4" t="s">
        <v>39</v>
      </c>
    </row>
    <row r="1316" spans="1:2" x14ac:dyDescent="0.25">
      <c r="A1316">
        <v>1314</v>
      </c>
      <c r="B1316" s="4" t="s">
        <v>39</v>
      </c>
    </row>
    <row r="1317" spans="1:2" x14ac:dyDescent="0.25">
      <c r="A1317">
        <v>1315</v>
      </c>
      <c r="B1317" s="4" t="s">
        <v>39</v>
      </c>
    </row>
    <row r="1318" spans="1:2" x14ac:dyDescent="0.25">
      <c r="A1318">
        <v>1316</v>
      </c>
      <c r="B1318" s="4" t="s">
        <v>39</v>
      </c>
    </row>
    <row r="1319" spans="1:2" x14ac:dyDescent="0.25">
      <c r="A1319">
        <v>1317</v>
      </c>
      <c r="B1319" s="4" t="s">
        <v>39</v>
      </c>
    </row>
    <row r="1320" spans="1:2" x14ac:dyDescent="0.25">
      <c r="A1320">
        <v>1318</v>
      </c>
      <c r="B1320" s="4" t="s">
        <v>39</v>
      </c>
    </row>
    <row r="1321" spans="1:2" x14ac:dyDescent="0.25">
      <c r="A1321">
        <v>1319</v>
      </c>
      <c r="B1321" s="4" t="s">
        <v>39</v>
      </c>
    </row>
    <row r="1322" spans="1:2" x14ac:dyDescent="0.25">
      <c r="A1322">
        <v>1320</v>
      </c>
      <c r="B1322" s="4" t="s">
        <v>39</v>
      </c>
    </row>
    <row r="1323" spans="1:2" x14ac:dyDescent="0.25">
      <c r="A1323">
        <v>1321</v>
      </c>
      <c r="B1323" s="4" t="s">
        <v>39</v>
      </c>
    </row>
    <row r="1324" spans="1:2" x14ac:dyDescent="0.25">
      <c r="A1324">
        <v>1322</v>
      </c>
      <c r="B1324" s="4" t="s">
        <v>39</v>
      </c>
    </row>
    <row r="1325" spans="1:2" x14ac:dyDescent="0.25">
      <c r="A1325">
        <v>1323</v>
      </c>
      <c r="B1325" s="4" t="s">
        <v>39</v>
      </c>
    </row>
    <row r="1326" spans="1:2" x14ac:dyDescent="0.25">
      <c r="A1326">
        <v>1324</v>
      </c>
      <c r="B1326" s="4" t="s">
        <v>39</v>
      </c>
    </row>
    <row r="1327" spans="1:2" x14ac:dyDescent="0.25">
      <c r="A1327">
        <v>1325</v>
      </c>
      <c r="B1327" s="4" t="s">
        <v>39</v>
      </c>
    </row>
    <row r="1328" spans="1:2" x14ac:dyDescent="0.25">
      <c r="A1328">
        <v>1326</v>
      </c>
      <c r="B1328" s="4" t="s">
        <v>39</v>
      </c>
    </row>
    <row r="1329" spans="1:2" x14ac:dyDescent="0.25">
      <c r="A1329">
        <v>1327</v>
      </c>
      <c r="B1329" s="4" t="s">
        <v>39</v>
      </c>
    </row>
    <row r="1330" spans="1:2" x14ac:dyDescent="0.25">
      <c r="A1330">
        <v>1328</v>
      </c>
      <c r="B1330" s="4" t="s">
        <v>39</v>
      </c>
    </row>
    <row r="1331" spans="1:2" x14ac:dyDescent="0.25">
      <c r="A1331">
        <v>1329</v>
      </c>
      <c r="B1331" s="4" t="s">
        <v>39</v>
      </c>
    </row>
    <row r="1332" spans="1:2" x14ac:dyDescent="0.25">
      <c r="A1332">
        <v>1330</v>
      </c>
      <c r="B1332" s="4" t="s">
        <v>39</v>
      </c>
    </row>
    <row r="1333" spans="1:2" x14ac:dyDescent="0.25">
      <c r="A1333">
        <v>1331</v>
      </c>
      <c r="B1333" s="4" t="s">
        <v>39</v>
      </c>
    </row>
    <row r="1334" spans="1:2" x14ac:dyDescent="0.25">
      <c r="A1334">
        <v>1332</v>
      </c>
      <c r="B1334" s="4" t="s">
        <v>39</v>
      </c>
    </row>
    <row r="1335" spans="1:2" x14ac:dyDescent="0.25">
      <c r="A1335">
        <v>1333</v>
      </c>
      <c r="B1335" s="4" t="s">
        <v>39</v>
      </c>
    </row>
    <row r="1336" spans="1:2" x14ac:dyDescent="0.25">
      <c r="A1336">
        <v>1334</v>
      </c>
      <c r="B1336" s="4" t="s">
        <v>39</v>
      </c>
    </row>
    <row r="1337" spans="1:2" x14ac:dyDescent="0.25">
      <c r="A1337">
        <v>1335</v>
      </c>
      <c r="B1337" s="4" t="s">
        <v>39</v>
      </c>
    </row>
    <row r="1338" spans="1:2" x14ac:dyDescent="0.25">
      <c r="A1338">
        <v>1336</v>
      </c>
      <c r="B1338" s="4" t="s">
        <v>39</v>
      </c>
    </row>
    <row r="1339" spans="1:2" x14ac:dyDescent="0.25">
      <c r="A1339">
        <v>1337</v>
      </c>
      <c r="B1339" s="4" t="s">
        <v>39</v>
      </c>
    </row>
    <row r="1340" spans="1:2" x14ac:dyDescent="0.25">
      <c r="A1340">
        <v>1338</v>
      </c>
      <c r="B1340" s="4" t="s">
        <v>39</v>
      </c>
    </row>
    <row r="1341" spans="1:2" x14ac:dyDescent="0.25">
      <c r="A1341">
        <v>1339</v>
      </c>
      <c r="B1341" s="4" t="s">
        <v>39</v>
      </c>
    </row>
    <row r="1342" spans="1:2" x14ac:dyDescent="0.25">
      <c r="A1342">
        <v>1340</v>
      </c>
      <c r="B1342" s="4" t="s">
        <v>39</v>
      </c>
    </row>
    <row r="1343" spans="1:2" x14ac:dyDescent="0.25">
      <c r="A1343">
        <v>1341</v>
      </c>
      <c r="B1343" s="4" t="s">
        <v>39</v>
      </c>
    </row>
    <row r="1344" spans="1:2" x14ac:dyDescent="0.25">
      <c r="A1344">
        <v>1342</v>
      </c>
      <c r="B1344" s="4" t="s">
        <v>39</v>
      </c>
    </row>
    <row r="1345" spans="1:2" x14ac:dyDescent="0.25">
      <c r="A1345">
        <v>1343</v>
      </c>
      <c r="B1345" s="4" t="s">
        <v>39</v>
      </c>
    </row>
    <row r="1346" spans="1:2" x14ac:dyDescent="0.25">
      <c r="A1346">
        <v>1344</v>
      </c>
      <c r="B1346" s="4" t="s">
        <v>39</v>
      </c>
    </row>
    <row r="1347" spans="1:2" x14ac:dyDescent="0.25">
      <c r="A1347">
        <v>1345</v>
      </c>
      <c r="B1347" s="4" t="s">
        <v>39</v>
      </c>
    </row>
    <row r="1348" spans="1:2" x14ac:dyDescent="0.25">
      <c r="A1348">
        <v>1346</v>
      </c>
      <c r="B1348" s="4" t="s">
        <v>39</v>
      </c>
    </row>
    <row r="1349" spans="1:2" x14ac:dyDescent="0.25">
      <c r="A1349">
        <v>1347</v>
      </c>
      <c r="B1349" s="4" t="s">
        <v>39</v>
      </c>
    </row>
    <row r="1350" spans="1:2" x14ac:dyDescent="0.25">
      <c r="A1350">
        <v>1348</v>
      </c>
      <c r="B1350" s="4" t="s">
        <v>39</v>
      </c>
    </row>
    <row r="1351" spans="1:2" x14ac:dyDescent="0.25">
      <c r="A1351">
        <v>1349</v>
      </c>
      <c r="B1351" s="4" t="s">
        <v>39</v>
      </c>
    </row>
    <row r="1352" spans="1:2" x14ac:dyDescent="0.25">
      <c r="A1352">
        <v>1350</v>
      </c>
      <c r="B1352" s="4" t="s">
        <v>39</v>
      </c>
    </row>
    <row r="1353" spans="1:2" x14ac:dyDescent="0.25">
      <c r="A1353">
        <v>1351</v>
      </c>
      <c r="B1353" s="4" t="s">
        <v>39</v>
      </c>
    </row>
    <row r="1354" spans="1:2" x14ac:dyDescent="0.25">
      <c r="A1354">
        <v>1352</v>
      </c>
      <c r="B1354" s="4" t="s">
        <v>39</v>
      </c>
    </row>
    <row r="1355" spans="1:2" x14ac:dyDescent="0.25">
      <c r="A1355">
        <v>1353</v>
      </c>
      <c r="B1355" s="4" t="s">
        <v>39</v>
      </c>
    </row>
    <row r="1356" spans="1:2" x14ac:dyDescent="0.25">
      <c r="A1356">
        <v>1354</v>
      </c>
      <c r="B1356" s="4" t="s">
        <v>39</v>
      </c>
    </row>
    <row r="1357" spans="1:2" x14ac:dyDescent="0.25">
      <c r="A1357">
        <v>1355</v>
      </c>
      <c r="B1357" s="4" t="s">
        <v>39</v>
      </c>
    </row>
    <row r="1358" spans="1:2" x14ac:dyDescent="0.25">
      <c r="A1358">
        <v>1356</v>
      </c>
      <c r="B1358" s="4" t="s">
        <v>39</v>
      </c>
    </row>
    <row r="1359" spans="1:2" x14ac:dyDescent="0.25">
      <c r="A1359">
        <v>1357</v>
      </c>
      <c r="B1359" s="4" t="s">
        <v>39</v>
      </c>
    </row>
    <row r="1360" spans="1:2" x14ac:dyDescent="0.25">
      <c r="A1360">
        <v>1358</v>
      </c>
      <c r="B1360" s="4" t="s">
        <v>39</v>
      </c>
    </row>
    <row r="1361" spans="1:2" x14ac:dyDescent="0.25">
      <c r="A1361">
        <v>1359</v>
      </c>
      <c r="B1361" s="4" t="s">
        <v>39</v>
      </c>
    </row>
    <row r="1362" spans="1:2" x14ac:dyDescent="0.25">
      <c r="A1362">
        <v>1360</v>
      </c>
      <c r="B1362" s="4" t="s">
        <v>39</v>
      </c>
    </row>
    <row r="1363" spans="1:2" x14ac:dyDescent="0.25">
      <c r="A1363">
        <v>1361</v>
      </c>
      <c r="B1363" s="4" t="s">
        <v>39</v>
      </c>
    </row>
    <row r="1364" spans="1:2" x14ac:dyDescent="0.25">
      <c r="A1364">
        <v>1362</v>
      </c>
      <c r="B1364" s="4" t="s">
        <v>39</v>
      </c>
    </row>
    <row r="1365" spans="1:2" x14ac:dyDescent="0.25">
      <c r="A1365">
        <v>1363</v>
      </c>
      <c r="B1365" s="4" t="s">
        <v>39</v>
      </c>
    </row>
    <row r="1366" spans="1:2" x14ac:dyDescent="0.25">
      <c r="A1366">
        <v>1364</v>
      </c>
      <c r="B1366" s="4" t="s">
        <v>39</v>
      </c>
    </row>
    <row r="1367" spans="1:2" x14ac:dyDescent="0.25">
      <c r="A1367">
        <v>1365</v>
      </c>
      <c r="B1367" s="4" t="s">
        <v>39</v>
      </c>
    </row>
    <row r="1368" spans="1:2" x14ac:dyDescent="0.25">
      <c r="A1368">
        <v>1366</v>
      </c>
      <c r="B1368" s="4" t="s">
        <v>39</v>
      </c>
    </row>
    <row r="1369" spans="1:2" x14ac:dyDescent="0.25">
      <c r="A1369">
        <v>1367</v>
      </c>
      <c r="B1369" s="4" t="s">
        <v>39</v>
      </c>
    </row>
    <row r="1370" spans="1:2" x14ac:dyDescent="0.25">
      <c r="A1370">
        <v>1368</v>
      </c>
      <c r="B1370" s="4" t="s">
        <v>39</v>
      </c>
    </row>
    <row r="1371" spans="1:2" x14ac:dyDescent="0.25">
      <c r="A1371">
        <v>1369</v>
      </c>
      <c r="B1371" s="4" t="s">
        <v>39</v>
      </c>
    </row>
    <row r="1372" spans="1:2" x14ac:dyDescent="0.25">
      <c r="A1372">
        <v>1370</v>
      </c>
      <c r="B1372" s="4" t="s">
        <v>39</v>
      </c>
    </row>
    <row r="1373" spans="1:2" x14ac:dyDescent="0.25">
      <c r="A1373">
        <v>1371</v>
      </c>
      <c r="B1373" s="4" t="s">
        <v>39</v>
      </c>
    </row>
    <row r="1374" spans="1:2" x14ac:dyDescent="0.25">
      <c r="A1374">
        <v>1372</v>
      </c>
      <c r="B1374" s="4" t="s">
        <v>39</v>
      </c>
    </row>
    <row r="1375" spans="1:2" x14ac:dyDescent="0.25">
      <c r="A1375">
        <v>1373</v>
      </c>
      <c r="B1375" s="4" t="s">
        <v>39</v>
      </c>
    </row>
    <row r="1376" spans="1:2" x14ac:dyDescent="0.25">
      <c r="A1376">
        <v>1374</v>
      </c>
      <c r="B1376" s="4" t="s">
        <v>39</v>
      </c>
    </row>
    <row r="1377" spans="1:2" x14ac:dyDescent="0.25">
      <c r="A1377">
        <v>1375</v>
      </c>
      <c r="B1377" s="4" t="s">
        <v>39</v>
      </c>
    </row>
    <row r="1378" spans="1:2" x14ac:dyDescent="0.25">
      <c r="A1378">
        <v>1376</v>
      </c>
      <c r="B1378" s="4" t="s">
        <v>39</v>
      </c>
    </row>
    <row r="1379" spans="1:2" x14ac:dyDescent="0.25">
      <c r="A1379">
        <v>1377</v>
      </c>
      <c r="B1379" s="4" t="s">
        <v>39</v>
      </c>
    </row>
    <row r="1380" spans="1:2" x14ac:dyDescent="0.25">
      <c r="A1380">
        <v>1378</v>
      </c>
      <c r="B1380" s="4" t="s">
        <v>39</v>
      </c>
    </row>
    <row r="1381" spans="1:2" x14ac:dyDescent="0.25">
      <c r="A1381">
        <v>1379</v>
      </c>
      <c r="B1381" s="4" t="s">
        <v>39</v>
      </c>
    </row>
    <row r="1382" spans="1:2" x14ac:dyDescent="0.25">
      <c r="A1382">
        <v>1380</v>
      </c>
      <c r="B1382" s="4" t="s">
        <v>39</v>
      </c>
    </row>
    <row r="1383" spans="1:2" x14ac:dyDescent="0.25">
      <c r="A1383">
        <v>1381</v>
      </c>
      <c r="B1383" s="4" t="s">
        <v>39</v>
      </c>
    </row>
    <row r="1384" spans="1:2" x14ac:dyDescent="0.25">
      <c r="A1384">
        <v>1382</v>
      </c>
      <c r="B1384" s="4" t="s">
        <v>39</v>
      </c>
    </row>
    <row r="1385" spans="1:2" x14ac:dyDescent="0.25">
      <c r="A1385">
        <v>1383</v>
      </c>
      <c r="B1385" s="4" t="s">
        <v>39</v>
      </c>
    </row>
    <row r="1386" spans="1:2" x14ac:dyDescent="0.25">
      <c r="A1386">
        <v>1384</v>
      </c>
      <c r="B1386" s="4" t="s">
        <v>39</v>
      </c>
    </row>
    <row r="1387" spans="1:2" x14ac:dyDescent="0.25">
      <c r="A1387">
        <v>1385</v>
      </c>
      <c r="B1387" s="4" t="s">
        <v>39</v>
      </c>
    </row>
    <row r="1388" spans="1:2" x14ac:dyDescent="0.25">
      <c r="A1388">
        <v>1386</v>
      </c>
      <c r="B1388" s="4" t="s">
        <v>39</v>
      </c>
    </row>
    <row r="1389" spans="1:2" x14ac:dyDescent="0.25">
      <c r="A1389">
        <v>1387</v>
      </c>
      <c r="B1389" s="4" t="s">
        <v>39</v>
      </c>
    </row>
    <row r="1390" spans="1:2" x14ac:dyDescent="0.25">
      <c r="A1390">
        <v>1388</v>
      </c>
      <c r="B1390" s="4" t="s">
        <v>39</v>
      </c>
    </row>
    <row r="1391" spans="1:2" x14ac:dyDescent="0.25">
      <c r="A1391">
        <v>1389</v>
      </c>
      <c r="B1391" s="4" t="s">
        <v>39</v>
      </c>
    </row>
    <row r="1392" spans="1:2" x14ac:dyDescent="0.25">
      <c r="A1392">
        <v>1390</v>
      </c>
      <c r="B1392" s="4" t="s">
        <v>39</v>
      </c>
    </row>
    <row r="1393" spans="1:2" x14ac:dyDescent="0.25">
      <c r="A1393">
        <v>1391</v>
      </c>
      <c r="B1393" s="4" t="s">
        <v>39</v>
      </c>
    </row>
    <row r="1394" spans="1:2" x14ac:dyDescent="0.25">
      <c r="A1394">
        <v>1392</v>
      </c>
      <c r="B1394" s="4" t="s">
        <v>39</v>
      </c>
    </row>
    <row r="1395" spans="1:2" x14ac:dyDescent="0.25">
      <c r="A1395">
        <v>1393</v>
      </c>
      <c r="B1395" s="4" t="s">
        <v>39</v>
      </c>
    </row>
    <row r="1396" spans="1:2" x14ac:dyDescent="0.25">
      <c r="A1396">
        <v>1394</v>
      </c>
      <c r="B1396" s="4" t="s">
        <v>39</v>
      </c>
    </row>
    <row r="1397" spans="1:2" x14ac:dyDescent="0.25">
      <c r="A1397">
        <v>1395</v>
      </c>
      <c r="B1397" s="4" t="s">
        <v>39</v>
      </c>
    </row>
    <row r="1398" spans="1:2" x14ac:dyDescent="0.25">
      <c r="A1398">
        <v>1396</v>
      </c>
      <c r="B1398" s="4" t="s">
        <v>39</v>
      </c>
    </row>
    <row r="1399" spans="1:2" x14ac:dyDescent="0.25">
      <c r="A1399">
        <v>1397</v>
      </c>
      <c r="B1399" s="4" t="s">
        <v>39</v>
      </c>
    </row>
    <row r="1400" spans="1:2" x14ac:dyDescent="0.25">
      <c r="A1400">
        <v>1398</v>
      </c>
      <c r="B1400" s="4" t="s">
        <v>39</v>
      </c>
    </row>
    <row r="1401" spans="1:2" x14ac:dyDescent="0.25">
      <c r="A1401">
        <v>1399</v>
      </c>
      <c r="B1401" s="4" t="s">
        <v>39</v>
      </c>
    </row>
    <row r="1402" spans="1:2" x14ac:dyDescent="0.25">
      <c r="A1402">
        <v>1400</v>
      </c>
      <c r="B1402" s="4" t="s">
        <v>39</v>
      </c>
    </row>
    <row r="1403" spans="1:2" x14ac:dyDescent="0.25">
      <c r="A1403">
        <v>1401</v>
      </c>
      <c r="B1403" s="4">
        <v>10</v>
      </c>
    </row>
    <row r="1404" spans="1:2" x14ac:dyDescent="0.25">
      <c r="A1404">
        <v>1402</v>
      </c>
      <c r="B1404" s="4">
        <v>10</v>
      </c>
    </row>
    <row r="1405" spans="1:2" x14ac:dyDescent="0.25">
      <c r="A1405">
        <v>1403</v>
      </c>
      <c r="B1405" s="4">
        <v>10</v>
      </c>
    </row>
    <row r="1406" spans="1:2" x14ac:dyDescent="0.25">
      <c r="A1406">
        <v>1404</v>
      </c>
      <c r="B1406" s="4">
        <v>10</v>
      </c>
    </row>
    <row r="1407" spans="1:2" x14ac:dyDescent="0.25">
      <c r="A1407">
        <v>1405</v>
      </c>
      <c r="B1407" s="4">
        <v>10</v>
      </c>
    </row>
    <row r="1408" spans="1:2" x14ac:dyDescent="0.25">
      <c r="A1408">
        <v>1406</v>
      </c>
      <c r="B1408" s="4">
        <v>10</v>
      </c>
    </row>
    <row r="1409" spans="1:2" x14ac:dyDescent="0.25">
      <c r="A1409">
        <v>1407</v>
      </c>
      <c r="B1409" s="4">
        <v>10</v>
      </c>
    </row>
    <row r="1410" spans="1:2" x14ac:dyDescent="0.25">
      <c r="A1410">
        <v>1408</v>
      </c>
      <c r="B1410" s="4">
        <v>10</v>
      </c>
    </row>
    <row r="1411" spans="1:2" x14ac:dyDescent="0.25">
      <c r="A1411">
        <v>1409</v>
      </c>
      <c r="B1411" s="4">
        <v>10</v>
      </c>
    </row>
    <row r="1412" spans="1:2" x14ac:dyDescent="0.25">
      <c r="A1412">
        <v>1410</v>
      </c>
      <c r="B1412" s="4">
        <v>10</v>
      </c>
    </row>
    <row r="1413" spans="1:2" x14ac:dyDescent="0.25">
      <c r="A1413">
        <v>1411</v>
      </c>
      <c r="B1413" s="4">
        <v>10</v>
      </c>
    </row>
    <row r="1414" spans="1:2" x14ac:dyDescent="0.25">
      <c r="A1414">
        <v>1412</v>
      </c>
      <c r="B1414" s="4">
        <v>10</v>
      </c>
    </row>
    <row r="1415" spans="1:2" x14ac:dyDescent="0.25">
      <c r="A1415">
        <v>1413</v>
      </c>
      <c r="B1415" s="4">
        <v>10</v>
      </c>
    </row>
    <row r="1416" spans="1:2" x14ac:dyDescent="0.25">
      <c r="A1416">
        <v>1414</v>
      </c>
      <c r="B1416" s="4">
        <v>10</v>
      </c>
    </row>
    <row r="1417" spans="1:2" x14ac:dyDescent="0.25">
      <c r="A1417">
        <v>1415</v>
      </c>
      <c r="B1417" s="4">
        <v>10</v>
      </c>
    </row>
    <row r="1418" spans="1:2" x14ac:dyDescent="0.25">
      <c r="A1418">
        <v>1416</v>
      </c>
      <c r="B1418" s="4">
        <v>10</v>
      </c>
    </row>
    <row r="1419" spans="1:2" x14ac:dyDescent="0.25">
      <c r="A1419">
        <v>1417</v>
      </c>
      <c r="B1419" s="4">
        <v>10</v>
      </c>
    </row>
    <row r="1420" spans="1:2" x14ac:dyDescent="0.25">
      <c r="A1420">
        <v>1418</v>
      </c>
      <c r="B1420" s="4">
        <v>10</v>
      </c>
    </row>
    <row r="1421" spans="1:2" x14ac:dyDescent="0.25">
      <c r="A1421">
        <v>1419</v>
      </c>
      <c r="B1421" s="4">
        <v>10</v>
      </c>
    </row>
    <row r="1422" spans="1:2" x14ac:dyDescent="0.25">
      <c r="A1422">
        <v>1420</v>
      </c>
      <c r="B1422" s="4">
        <v>10</v>
      </c>
    </row>
    <row r="1423" spans="1:2" x14ac:dyDescent="0.25">
      <c r="A1423">
        <v>1421</v>
      </c>
      <c r="B1423" s="4">
        <v>10</v>
      </c>
    </row>
    <row r="1424" spans="1:2" x14ac:dyDescent="0.25">
      <c r="A1424">
        <v>1422</v>
      </c>
      <c r="B1424" s="4">
        <v>10</v>
      </c>
    </row>
    <row r="1425" spans="1:2" x14ac:dyDescent="0.25">
      <c r="A1425">
        <v>1423</v>
      </c>
      <c r="B1425" s="4">
        <v>10</v>
      </c>
    </row>
    <row r="1426" spans="1:2" x14ac:dyDescent="0.25">
      <c r="A1426">
        <v>1424</v>
      </c>
      <c r="B1426" s="4">
        <v>10</v>
      </c>
    </row>
    <row r="1427" spans="1:2" x14ac:dyDescent="0.25">
      <c r="A1427">
        <v>1425</v>
      </c>
      <c r="B1427" s="4">
        <v>10</v>
      </c>
    </row>
    <row r="1428" spans="1:2" x14ac:dyDescent="0.25">
      <c r="A1428">
        <v>1426</v>
      </c>
      <c r="B1428" s="4">
        <v>10</v>
      </c>
    </row>
    <row r="1429" spans="1:2" x14ac:dyDescent="0.25">
      <c r="A1429">
        <v>1427</v>
      </c>
      <c r="B1429" s="4">
        <v>10</v>
      </c>
    </row>
    <row r="1430" spans="1:2" x14ac:dyDescent="0.25">
      <c r="A1430">
        <v>1428</v>
      </c>
      <c r="B1430" s="4">
        <v>10</v>
      </c>
    </row>
    <row r="1431" spans="1:2" x14ac:dyDescent="0.25">
      <c r="A1431">
        <v>1429</v>
      </c>
      <c r="B1431" s="4">
        <v>10</v>
      </c>
    </row>
    <row r="1432" spans="1:2" x14ac:dyDescent="0.25">
      <c r="A1432">
        <v>1430</v>
      </c>
      <c r="B1432" s="4">
        <v>10</v>
      </c>
    </row>
    <row r="1433" spans="1:2" x14ac:dyDescent="0.25">
      <c r="A1433">
        <v>1431</v>
      </c>
      <c r="B1433" s="4">
        <v>10</v>
      </c>
    </row>
    <row r="1434" spans="1:2" x14ac:dyDescent="0.25">
      <c r="A1434">
        <v>1432</v>
      </c>
      <c r="B1434" s="4">
        <v>10</v>
      </c>
    </row>
    <row r="1435" spans="1:2" x14ac:dyDescent="0.25">
      <c r="A1435">
        <v>1433</v>
      </c>
      <c r="B1435" s="4">
        <v>10</v>
      </c>
    </row>
    <row r="1436" spans="1:2" x14ac:dyDescent="0.25">
      <c r="A1436">
        <v>1434</v>
      </c>
      <c r="B1436" s="4">
        <v>10</v>
      </c>
    </row>
    <row r="1437" spans="1:2" x14ac:dyDescent="0.25">
      <c r="A1437">
        <v>1435</v>
      </c>
      <c r="B1437" s="4">
        <v>10</v>
      </c>
    </row>
    <row r="1438" spans="1:2" x14ac:dyDescent="0.25">
      <c r="A1438">
        <v>1436</v>
      </c>
      <c r="B1438" s="4">
        <v>10</v>
      </c>
    </row>
    <row r="1439" spans="1:2" x14ac:dyDescent="0.25">
      <c r="A1439">
        <v>1437</v>
      </c>
      <c r="B1439" s="4">
        <v>10</v>
      </c>
    </row>
    <row r="1440" spans="1:2" x14ac:dyDescent="0.25">
      <c r="A1440">
        <v>1438</v>
      </c>
      <c r="B1440" s="4">
        <v>10</v>
      </c>
    </row>
    <row r="1441" spans="1:2" x14ac:dyDescent="0.25">
      <c r="A1441">
        <v>1439</v>
      </c>
      <c r="B1441" s="4">
        <v>10</v>
      </c>
    </row>
    <row r="1442" spans="1:2" x14ac:dyDescent="0.25">
      <c r="A1442">
        <v>1440</v>
      </c>
      <c r="B1442" s="4">
        <v>10</v>
      </c>
    </row>
    <row r="1443" spans="1:2" x14ac:dyDescent="0.25">
      <c r="A1443">
        <v>1441</v>
      </c>
      <c r="B1443" s="4">
        <v>10</v>
      </c>
    </row>
    <row r="1444" spans="1:2" x14ac:dyDescent="0.25">
      <c r="A1444">
        <v>1442</v>
      </c>
      <c r="B1444" s="4">
        <v>10</v>
      </c>
    </row>
    <row r="1445" spans="1:2" x14ac:dyDescent="0.25">
      <c r="A1445">
        <v>1443</v>
      </c>
      <c r="B1445" s="4">
        <v>10</v>
      </c>
    </row>
    <row r="1446" spans="1:2" x14ac:dyDescent="0.25">
      <c r="A1446">
        <v>1444</v>
      </c>
      <c r="B1446" s="4">
        <v>10</v>
      </c>
    </row>
    <row r="1447" spans="1:2" x14ac:dyDescent="0.25">
      <c r="A1447">
        <v>1445</v>
      </c>
      <c r="B1447" s="4">
        <v>10</v>
      </c>
    </row>
    <row r="1448" spans="1:2" x14ac:dyDescent="0.25">
      <c r="A1448">
        <v>1446</v>
      </c>
      <c r="B1448" s="4">
        <v>10</v>
      </c>
    </row>
    <row r="1449" spans="1:2" x14ac:dyDescent="0.25">
      <c r="A1449">
        <v>1447</v>
      </c>
      <c r="B1449" s="4">
        <v>10</v>
      </c>
    </row>
    <row r="1450" spans="1:2" x14ac:dyDescent="0.25">
      <c r="A1450">
        <v>1448</v>
      </c>
      <c r="B1450" s="4">
        <v>10</v>
      </c>
    </row>
    <row r="1451" spans="1:2" x14ac:dyDescent="0.25">
      <c r="A1451">
        <v>1449</v>
      </c>
      <c r="B1451" s="4">
        <v>10</v>
      </c>
    </row>
    <row r="1452" spans="1:2" x14ac:dyDescent="0.25">
      <c r="A1452">
        <v>1450</v>
      </c>
      <c r="B1452" s="4">
        <v>10</v>
      </c>
    </row>
    <row r="1453" spans="1:2" x14ac:dyDescent="0.25">
      <c r="A1453">
        <v>1451</v>
      </c>
      <c r="B1453" s="4">
        <v>10</v>
      </c>
    </row>
    <row r="1454" spans="1:2" x14ac:dyDescent="0.25">
      <c r="A1454">
        <v>1452</v>
      </c>
      <c r="B1454" s="4">
        <v>10</v>
      </c>
    </row>
    <row r="1455" spans="1:2" x14ac:dyDescent="0.25">
      <c r="A1455">
        <v>1453</v>
      </c>
      <c r="B1455" s="4">
        <v>10</v>
      </c>
    </row>
    <row r="1456" spans="1:2" x14ac:dyDescent="0.25">
      <c r="A1456">
        <v>1454</v>
      </c>
      <c r="B1456" s="4">
        <v>10</v>
      </c>
    </row>
    <row r="1457" spans="1:2" x14ac:dyDescent="0.25">
      <c r="A1457">
        <v>1455</v>
      </c>
      <c r="B1457" s="4">
        <v>10</v>
      </c>
    </row>
    <row r="1458" spans="1:2" x14ac:dyDescent="0.25">
      <c r="A1458">
        <v>1456</v>
      </c>
      <c r="B1458" s="4">
        <v>10</v>
      </c>
    </row>
    <row r="1459" spans="1:2" x14ac:dyDescent="0.25">
      <c r="A1459">
        <v>1457</v>
      </c>
      <c r="B1459" s="4">
        <v>10</v>
      </c>
    </row>
    <row r="1460" spans="1:2" x14ac:dyDescent="0.25">
      <c r="A1460">
        <v>1458</v>
      </c>
      <c r="B1460" s="4">
        <v>10</v>
      </c>
    </row>
    <row r="1461" spans="1:2" x14ac:dyDescent="0.25">
      <c r="A1461">
        <v>1459</v>
      </c>
      <c r="B1461" s="4">
        <v>10</v>
      </c>
    </row>
    <row r="1462" spans="1:2" x14ac:dyDescent="0.25">
      <c r="A1462">
        <v>1460</v>
      </c>
      <c r="B1462" s="4">
        <v>10</v>
      </c>
    </row>
    <row r="1463" spans="1:2" x14ac:dyDescent="0.25">
      <c r="A1463">
        <v>1461</v>
      </c>
      <c r="B1463" s="4">
        <v>10</v>
      </c>
    </row>
    <row r="1464" spans="1:2" x14ac:dyDescent="0.25">
      <c r="A1464">
        <v>1462</v>
      </c>
      <c r="B1464" s="4">
        <v>10</v>
      </c>
    </row>
    <row r="1465" spans="1:2" x14ac:dyDescent="0.25">
      <c r="A1465">
        <v>1463</v>
      </c>
      <c r="B1465" s="4">
        <v>10</v>
      </c>
    </row>
    <row r="1466" spans="1:2" x14ac:dyDescent="0.25">
      <c r="A1466">
        <v>1464</v>
      </c>
      <c r="B1466" s="4">
        <v>10</v>
      </c>
    </row>
    <row r="1467" spans="1:2" x14ac:dyDescent="0.25">
      <c r="A1467">
        <v>1465</v>
      </c>
      <c r="B1467" s="4">
        <v>10</v>
      </c>
    </row>
    <row r="1468" spans="1:2" x14ac:dyDescent="0.25">
      <c r="A1468">
        <v>1466</v>
      </c>
      <c r="B1468" s="4">
        <v>10</v>
      </c>
    </row>
    <row r="1469" spans="1:2" x14ac:dyDescent="0.25">
      <c r="A1469">
        <v>1467</v>
      </c>
      <c r="B1469" s="4">
        <v>10</v>
      </c>
    </row>
    <row r="1470" spans="1:2" x14ac:dyDescent="0.25">
      <c r="A1470">
        <v>1468</v>
      </c>
      <c r="B1470" s="4">
        <v>10</v>
      </c>
    </row>
    <row r="1471" spans="1:2" x14ac:dyDescent="0.25">
      <c r="A1471">
        <v>1469</v>
      </c>
      <c r="B1471" s="4">
        <v>10</v>
      </c>
    </row>
    <row r="1472" spans="1:2" x14ac:dyDescent="0.25">
      <c r="A1472">
        <v>1470</v>
      </c>
      <c r="B1472" s="4">
        <v>10</v>
      </c>
    </row>
    <row r="1473" spans="1:2" x14ac:dyDescent="0.25">
      <c r="A1473">
        <v>1471</v>
      </c>
      <c r="B1473" s="4">
        <v>10</v>
      </c>
    </row>
    <row r="1474" spans="1:2" x14ac:dyDescent="0.25">
      <c r="A1474">
        <v>1472</v>
      </c>
      <c r="B1474" s="4">
        <v>10</v>
      </c>
    </row>
    <row r="1475" spans="1:2" x14ac:dyDescent="0.25">
      <c r="A1475">
        <v>1473</v>
      </c>
      <c r="B1475" s="4">
        <v>10</v>
      </c>
    </row>
    <row r="1476" spans="1:2" x14ac:dyDescent="0.25">
      <c r="A1476">
        <v>1474</v>
      </c>
      <c r="B1476" s="4">
        <v>10</v>
      </c>
    </row>
    <row r="1477" spans="1:2" x14ac:dyDescent="0.25">
      <c r="A1477">
        <v>1475</v>
      </c>
      <c r="B1477" s="4">
        <v>10</v>
      </c>
    </row>
    <row r="1478" spans="1:2" x14ac:dyDescent="0.25">
      <c r="A1478">
        <v>1476</v>
      </c>
      <c r="B1478" s="4">
        <v>10</v>
      </c>
    </row>
    <row r="1479" spans="1:2" x14ac:dyDescent="0.25">
      <c r="A1479">
        <v>1477</v>
      </c>
      <c r="B1479" s="4">
        <v>10</v>
      </c>
    </row>
    <row r="1480" spans="1:2" x14ac:dyDescent="0.25">
      <c r="A1480">
        <v>1478</v>
      </c>
      <c r="B1480" s="4">
        <v>10</v>
      </c>
    </row>
    <row r="1481" spans="1:2" x14ac:dyDescent="0.25">
      <c r="A1481">
        <v>1479</v>
      </c>
      <c r="B1481" s="4">
        <v>10</v>
      </c>
    </row>
    <row r="1482" spans="1:2" x14ac:dyDescent="0.25">
      <c r="A1482">
        <v>1480</v>
      </c>
      <c r="B1482" s="4">
        <v>10</v>
      </c>
    </row>
    <row r="1483" spans="1:2" x14ac:dyDescent="0.25">
      <c r="A1483">
        <v>1481</v>
      </c>
      <c r="B1483" s="4">
        <v>10</v>
      </c>
    </row>
    <row r="1484" spans="1:2" x14ac:dyDescent="0.25">
      <c r="A1484">
        <v>1482</v>
      </c>
      <c r="B1484" s="4">
        <v>10</v>
      </c>
    </row>
    <row r="1485" spans="1:2" x14ac:dyDescent="0.25">
      <c r="A1485">
        <v>1483</v>
      </c>
      <c r="B1485" s="4">
        <v>10</v>
      </c>
    </row>
    <row r="1486" spans="1:2" x14ac:dyDescent="0.25">
      <c r="A1486">
        <v>1484</v>
      </c>
      <c r="B1486" s="4">
        <v>10</v>
      </c>
    </row>
    <row r="1487" spans="1:2" x14ac:dyDescent="0.25">
      <c r="A1487">
        <v>1485</v>
      </c>
      <c r="B1487" s="4">
        <v>10</v>
      </c>
    </row>
    <row r="1488" spans="1:2" x14ac:dyDescent="0.25">
      <c r="A1488">
        <v>1486</v>
      </c>
      <c r="B1488" s="4">
        <v>10</v>
      </c>
    </row>
    <row r="1489" spans="1:2" x14ac:dyDescent="0.25">
      <c r="A1489">
        <v>1487</v>
      </c>
      <c r="B1489" s="4">
        <v>10</v>
      </c>
    </row>
    <row r="1490" spans="1:2" x14ac:dyDescent="0.25">
      <c r="A1490">
        <v>1488</v>
      </c>
      <c r="B1490" s="4">
        <v>10</v>
      </c>
    </row>
    <row r="1491" spans="1:2" x14ac:dyDescent="0.25">
      <c r="A1491">
        <v>1489</v>
      </c>
      <c r="B1491" s="4">
        <v>10</v>
      </c>
    </row>
    <row r="1492" spans="1:2" x14ac:dyDescent="0.25">
      <c r="A1492">
        <v>1490</v>
      </c>
      <c r="B1492" s="4">
        <v>10</v>
      </c>
    </row>
    <row r="1493" spans="1:2" x14ac:dyDescent="0.25">
      <c r="A1493">
        <v>1491</v>
      </c>
      <c r="B1493" s="4">
        <v>10</v>
      </c>
    </row>
    <row r="1494" spans="1:2" x14ac:dyDescent="0.25">
      <c r="A1494">
        <v>1492</v>
      </c>
      <c r="B1494" s="4">
        <v>10</v>
      </c>
    </row>
    <row r="1495" spans="1:2" x14ac:dyDescent="0.25">
      <c r="A1495">
        <v>1493</v>
      </c>
      <c r="B1495" s="4">
        <v>10</v>
      </c>
    </row>
    <row r="1496" spans="1:2" x14ac:dyDescent="0.25">
      <c r="A1496">
        <v>1494</v>
      </c>
      <c r="B1496" s="4">
        <v>10</v>
      </c>
    </row>
    <row r="1497" spans="1:2" x14ac:dyDescent="0.25">
      <c r="A1497">
        <v>1495</v>
      </c>
      <c r="B1497" s="4">
        <v>10</v>
      </c>
    </row>
    <row r="1498" spans="1:2" x14ac:dyDescent="0.25">
      <c r="A1498">
        <v>1496</v>
      </c>
      <c r="B1498" s="4">
        <v>10</v>
      </c>
    </row>
    <row r="1499" spans="1:2" x14ac:dyDescent="0.25">
      <c r="A1499">
        <v>1497</v>
      </c>
      <c r="B1499" s="4">
        <v>10</v>
      </c>
    </row>
    <row r="1500" spans="1:2" x14ac:dyDescent="0.25">
      <c r="A1500">
        <v>1498</v>
      </c>
      <c r="B1500" s="4">
        <v>10</v>
      </c>
    </row>
    <row r="1501" spans="1:2" x14ac:dyDescent="0.25">
      <c r="A1501">
        <v>1499</v>
      </c>
      <c r="B1501" s="4">
        <v>10</v>
      </c>
    </row>
    <row r="1502" spans="1:2" x14ac:dyDescent="0.25">
      <c r="A1502">
        <v>1500</v>
      </c>
      <c r="B1502" s="4">
        <v>10</v>
      </c>
    </row>
    <row r="1503" spans="1:2" x14ac:dyDescent="0.25">
      <c r="A1503">
        <v>1501</v>
      </c>
      <c r="B1503" s="4" t="s">
        <v>98</v>
      </c>
    </row>
    <row r="1504" spans="1:2" x14ac:dyDescent="0.25">
      <c r="A1504">
        <v>1502</v>
      </c>
      <c r="B1504" s="4" t="s">
        <v>98</v>
      </c>
    </row>
    <row r="1505" spans="1:2" x14ac:dyDescent="0.25">
      <c r="A1505">
        <v>1503</v>
      </c>
      <c r="B1505" s="4" t="s">
        <v>98</v>
      </c>
    </row>
    <row r="1506" spans="1:2" x14ac:dyDescent="0.25">
      <c r="A1506">
        <v>1504</v>
      </c>
      <c r="B1506" s="4" t="s">
        <v>98</v>
      </c>
    </row>
    <row r="1507" spans="1:2" x14ac:dyDescent="0.25">
      <c r="A1507">
        <v>1505</v>
      </c>
      <c r="B1507" s="4" t="s">
        <v>98</v>
      </c>
    </row>
    <row r="1508" spans="1:2" x14ac:dyDescent="0.25">
      <c r="A1508">
        <v>1506</v>
      </c>
      <c r="B1508" s="4" t="s">
        <v>98</v>
      </c>
    </row>
    <row r="1509" spans="1:2" x14ac:dyDescent="0.25">
      <c r="A1509">
        <v>1507</v>
      </c>
      <c r="B1509" s="4" t="s">
        <v>98</v>
      </c>
    </row>
    <row r="1510" spans="1:2" x14ac:dyDescent="0.25">
      <c r="A1510">
        <v>1508</v>
      </c>
      <c r="B1510" s="4" t="s">
        <v>98</v>
      </c>
    </row>
    <row r="1511" spans="1:2" x14ac:dyDescent="0.25">
      <c r="A1511">
        <v>1509</v>
      </c>
      <c r="B1511" s="4" t="s">
        <v>98</v>
      </c>
    </row>
    <row r="1512" spans="1:2" x14ac:dyDescent="0.25">
      <c r="A1512">
        <v>1510</v>
      </c>
      <c r="B1512" s="4" t="s">
        <v>98</v>
      </c>
    </row>
    <row r="1513" spans="1:2" x14ac:dyDescent="0.25">
      <c r="A1513">
        <v>1511</v>
      </c>
      <c r="B1513" s="4" t="s">
        <v>98</v>
      </c>
    </row>
    <row r="1514" spans="1:2" x14ac:dyDescent="0.25">
      <c r="A1514">
        <v>1512</v>
      </c>
      <c r="B1514" s="4" t="s">
        <v>98</v>
      </c>
    </row>
    <row r="1515" spans="1:2" x14ac:dyDescent="0.25">
      <c r="A1515">
        <v>1513</v>
      </c>
      <c r="B1515" s="4" t="s">
        <v>98</v>
      </c>
    </row>
    <row r="1516" spans="1:2" x14ac:dyDescent="0.25">
      <c r="A1516">
        <v>1514</v>
      </c>
      <c r="B1516" s="4" t="s">
        <v>98</v>
      </c>
    </row>
    <row r="1517" spans="1:2" x14ac:dyDescent="0.25">
      <c r="A1517">
        <v>1515</v>
      </c>
      <c r="B1517" s="4" t="s">
        <v>98</v>
      </c>
    </row>
    <row r="1518" spans="1:2" x14ac:dyDescent="0.25">
      <c r="A1518">
        <v>1516</v>
      </c>
      <c r="B1518" s="4" t="s">
        <v>98</v>
      </c>
    </row>
    <row r="1519" spans="1:2" x14ac:dyDescent="0.25">
      <c r="A1519">
        <v>1517</v>
      </c>
      <c r="B1519" s="4" t="s">
        <v>98</v>
      </c>
    </row>
    <row r="1520" spans="1:2" x14ac:dyDescent="0.25">
      <c r="A1520">
        <v>1518</v>
      </c>
      <c r="B1520" s="4" t="s">
        <v>98</v>
      </c>
    </row>
    <row r="1521" spans="1:2" x14ac:dyDescent="0.25">
      <c r="A1521">
        <v>1519</v>
      </c>
      <c r="B1521" s="4" t="s">
        <v>98</v>
      </c>
    </row>
    <row r="1522" spans="1:2" x14ac:dyDescent="0.25">
      <c r="A1522">
        <v>1520</v>
      </c>
      <c r="B1522" s="4" t="s">
        <v>98</v>
      </c>
    </row>
    <row r="1523" spans="1:2" x14ac:dyDescent="0.25">
      <c r="A1523">
        <v>1521</v>
      </c>
      <c r="B1523" s="4" t="s">
        <v>98</v>
      </c>
    </row>
    <row r="1524" spans="1:2" x14ac:dyDescent="0.25">
      <c r="A1524">
        <v>1522</v>
      </c>
      <c r="B1524" s="4" t="s">
        <v>98</v>
      </c>
    </row>
    <row r="1525" spans="1:2" x14ac:dyDescent="0.25">
      <c r="A1525">
        <v>1523</v>
      </c>
      <c r="B1525" s="4" t="s">
        <v>98</v>
      </c>
    </row>
    <row r="1526" spans="1:2" x14ac:dyDescent="0.25">
      <c r="A1526">
        <v>1524</v>
      </c>
      <c r="B1526" s="4" t="s">
        <v>98</v>
      </c>
    </row>
    <row r="1527" spans="1:2" x14ac:dyDescent="0.25">
      <c r="A1527">
        <v>1525</v>
      </c>
      <c r="B1527" s="4" t="s">
        <v>98</v>
      </c>
    </row>
    <row r="1528" spans="1:2" x14ac:dyDescent="0.25">
      <c r="A1528">
        <v>1526</v>
      </c>
      <c r="B1528" s="4" t="s">
        <v>98</v>
      </c>
    </row>
    <row r="1529" spans="1:2" x14ac:dyDescent="0.25">
      <c r="A1529">
        <v>1527</v>
      </c>
      <c r="B1529" s="4" t="s">
        <v>98</v>
      </c>
    </row>
    <row r="1530" spans="1:2" x14ac:dyDescent="0.25">
      <c r="A1530">
        <v>1528</v>
      </c>
      <c r="B1530" s="4" t="s">
        <v>98</v>
      </c>
    </row>
    <row r="1531" spans="1:2" x14ac:dyDescent="0.25">
      <c r="A1531">
        <v>1529</v>
      </c>
      <c r="B1531" s="4" t="s">
        <v>98</v>
      </c>
    </row>
    <row r="1532" spans="1:2" x14ac:dyDescent="0.25">
      <c r="A1532">
        <v>1530</v>
      </c>
      <c r="B1532" s="4" t="s">
        <v>98</v>
      </c>
    </row>
    <row r="1533" spans="1:2" x14ac:dyDescent="0.25">
      <c r="A1533">
        <v>1531</v>
      </c>
      <c r="B1533" s="4" t="s">
        <v>98</v>
      </c>
    </row>
    <row r="1534" spans="1:2" x14ac:dyDescent="0.25">
      <c r="A1534">
        <v>1532</v>
      </c>
      <c r="B1534" s="4" t="s">
        <v>98</v>
      </c>
    </row>
    <row r="1535" spans="1:2" x14ac:dyDescent="0.25">
      <c r="A1535">
        <v>1533</v>
      </c>
      <c r="B1535" s="4" t="s">
        <v>98</v>
      </c>
    </row>
    <row r="1536" spans="1:2" x14ac:dyDescent="0.25">
      <c r="A1536">
        <v>1534</v>
      </c>
      <c r="B1536" s="4" t="s">
        <v>98</v>
      </c>
    </row>
    <row r="1537" spans="1:2" x14ac:dyDescent="0.25">
      <c r="A1537">
        <v>1535</v>
      </c>
      <c r="B1537" s="4" t="s">
        <v>98</v>
      </c>
    </row>
    <row r="1538" spans="1:2" x14ac:dyDescent="0.25">
      <c r="A1538">
        <v>1536</v>
      </c>
      <c r="B1538" s="4" t="s">
        <v>98</v>
      </c>
    </row>
    <row r="1539" spans="1:2" x14ac:dyDescent="0.25">
      <c r="A1539">
        <v>1537</v>
      </c>
      <c r="B1539" s="4" t="s">
        <v>98</v>
      </c>
    </row>
    <row r="1540" spans="1:2" x14ac:dyDescent="0.25">
      <c r="A1540">
        <v>1538</v>
      </c>
      <c r="B1540" s="4" t="s">
        <v>98</v>
      </c>
    </row>
    <row r="1541" spans="1:2" x14ac:dyDescent="0.25">
      <c r="A1541">
        <v>1539</v>
      </c>
      <c r="B1541" s="4" t="s">
        <v>98</v>
      </c>
    </row>
    <row r="1542" spans="1:2" x14ac:dyDescent="0.25">
      <c r="A1542">
        <v>1540</v>
      </c>
      <c r="B1542" s="4" t="s">
        <v>98</v>
      </c>
    </row>
    <row r="1543" spans="1:2" x14ac:dyDescent="0.25">
      <c r="A1543">
        <v>1541</v>
      </c>
      <c r="B1543" s="4" t="s">
        <v>98</v>
      </c>
    </row>
    <row r="1544" spans="1:2" x14ac:dyDescent="0.25">
      <c r="A1544">
        <v>1542</v>
      </c>
      <c r="B1544" s="4" t="s">
        <v>98</v>
      </c>
    </row>
    <row r="1545" spans="1:2" x14ac:dyDescent="0.25">
      <c r="A1545">
        <v>1543</v>
      </c>
      <c r="B1545" s="4" t="s">
        <v>98</v>
      </c>
    </row>
    <row r="1546" spans="1:2" x14ac:dyDescent="0.25">
      <c r="A1546">
        <v>1544</v>
      </c>
      <c r="B1546" s="4" t="s">
        <v>98</v>
      </c>
    </row>
    <row r="1547" spans="1:2" x14ac:dyDescent="0.25">
      <c r="A1547">
        <v>1545</v>
      </c>
      <c r="B1547" s="4" t="s">
        <v>98</v>
      </c>
    </row>
    <row r="1548" spans="1:2" x14ac:dyDescent="0.25">
      <c r="A1548">
        <v>1546</v>
      </c>
      <c r="B1548" s="4" t="s">
        <v>98</v>
      </c>
    </row>
    <row r="1549" spans="1:2" x14ac:dyDescent="0.25">
      <c r="A1549">
        <v>1547</v>
      </c>
      <c r="B1549" s="4" t="s">
        <v>98</v>
      </c>
    </row>
    <row r="1550" spans="1:2" x14ac:dyDescent="0.25">
      <c r="A1550">
        <v>1548</v>
      </c>
      <c r="B1550" s="4" t="s">
        <v>98</v>
      </c>
    </row>
    <row r="1551" spans="1:2" x14ac:dyDescent="0.25">
      <c r="A1551">
        <v>1549</v>
      </c>
      <c r="B1551" s="4" t="s">
        <v>98</v>
      </c>
    </row>
    <row r="1552" spans="1:2" x14ac:dyDescent="0.25">
      <c r="A1552">
        <v>1550</v>
      </c>
      <c r="B1552" s="4" t="s">
        <v>98</v>
      </c>
    </row>
    <row r="1553" spans="1:2" x14ac:dyDescent="0.25">
      <c r="A1553">
        <v>1551</v>
      </c>
      <c r="B1553" s="4" t="s">
        <v>98</v>
      </c>
    </row>
    <row r="1554" spans="1:2" x14ac:dyDescent="0.25">
      <c r="A1554">
        <v>1552</v>
      </c>
      <c r="B1554" s="4" t="s">
        <v>98</v>
      </c>
    </row>
    <row r="1555" spans="1:2" x14ac:dyDescent="0.25">
      <c r="A1555">
        <v>1553</v>
      </c>
      <c r="B1555" s="4" t="s">
        <v>98</v>
      </c>
    </row>
    <row r="1556" spans="1:2" x14ac:dyDescent="0.25">
      <c r="A1556">
        <v>1554</v>
      </c>
      <c r="B1556" s="4" t="s">
        <v>98</v>
      </c>
    </row>
    <row r="1557" spans="1:2" x14ac:dyDescent="0.25">
      <c r="A1557">
        <v>1555</v>
      </c>
      <c r="B1557" s="4" t="s">
        <v>98</v>
      </c>
    </row>
    <row r="1558" spans="1:2" x14ac:dyDescent="0.25">
      <c r="A1558">
        <v>1556</v>
      </c>
      <c r="B1558" s="4" t="s">
        <v>98</v>
      </c>
    </row>
    <row r="1559" spans="1:2" x14ac:dyDescent="0.25">
      <c r="A1559">
        <v>1557</v>
      </c>
      <c r="B1559" s="4" t="s">
        <v>98</v>
      </c>
    </row>
    <row r="1560" spans="1:2" x14ac:dyDescent="0.25">
      <c r="A1560">
        <v>1558</v>
      </c>
      <c r="B1560" s="4" t="s">
        <v>98</v>
      </c>
    </row>
    <row r="1561" spans="1:2" x14ac:dyDescent="0.25">
      <c r="A1561">
        <v>1559</v>
      </c>
      <c r="B1561" s="4" t="s">
        <v>98</v>
      </c>
    </row>
    <row r="1562" spans="1:2" x14ac:dyDescent="0.25">
      <c r="A1562">
        <v>1560</v>
      </c>
      <c r="B1562" s="4" t="s">
        <v>98</v>
      </c>
    </row>
    <row r="1563" spans="1:2" x14ac:dyDescent="0.25">
      <c r="A1563">
        <v>1561</v>
      </c>
      <c r="B1563" s="4" t="s">
        <v>98</v>
      </c>
    </row>
    <row r="1564" spans="1:2" x14ac:dyDescent="0.25">
      <c r="A1564">
        <v>1562</v>
      </c>
      <c r="B1564" s="4" t="s">
        <v>98</v>
      </c>
    </row>
    <row r="1565" spans="1:2" x14ac:dyDescent="0.25">
      <c r="A1565">
        <v>1563</v>
      </c>
      <c r="B1565" s="4" t="s">
        <v>98</v>
      </c>
    </row>
    <row r="1566" spans="1:2" x14ac:dyDescent="0.25">
      <c r="A1566">
        <v>1564</v>
      </c>
      <c r="B1566" s="4" t="s">
        <v>98</v>
      </c>
    </row>
    <row r="1567" spans="1:2" x14ac:dyDescent="0.25">
      <c r="A1567">
        <v>1565</v>
      </c>
      <c r="B1567" s="4" t="s">
        <v>98</v>
      </c>
    </row>
    <row r="1568" spans="1:2" x14ac:dyDescent="0.25">
      <c r="A1568">
        <v>1566</v>
      </c>
      <c r="B1568" s="4" t="s">
        <v>98</v>
      </c>
    </row>
    <row r="1569" spans="1:2" x14ac:dyDescent="0.25">
      <c r="A1569">
        <v>1567</v>
      </c>
      <c r="B1569" s="4" t="s">
        <v>98</v>
      </c>
    </row>
    <row r="1570" spans="1:2" x14ac:dyDescent="0.25">
      <c r="A1570">
        <v>1568</v>
      </c>
      <c r="B1570" s="4" t="s">
        <v>98</v>
      </c>
    </row>
    <row r="1571" spans="1:2" x14ac:dyDescent="0.25">
      <c r="A1571">
        <v>1569</v>
      </c>
      <c r="B1571" s="4" t="s">
        <v>98</v>
      </c>
    </row>
    <row r="1572" spans="1:2" x14ac:dyDescent="0.25">
      <c r="A1572">
        <v>1570</v>
      </c>
      <c r="B1572" s="4" t="s">
        <v>98</v>
      </c>
    </row>
    <row r="1573" spans="1:2" x14ac:dyDescent="0.25">
      <c r="A1573">
        <v>1571</v>
      </c>
      <c r="B1573" s="4" t="s">
        <v>98</v>
      </c>
    </row>
    <row r="1574" spans="1:2" x14ac:dyDescent="0.25">
      <c r="A1574">
        <v>1572</v>
      </c>
      <c r="B1574" s="4" t="s">
        <v>98</v>
      </c>
    </row>
    <row r="1575" spans="1:2" x14ac:dyDescent="0.25">
      <c r="A1575">
        <v>1573</v>
      </c>
      <c r="B1575" s="4" t="s">
        <v>98</v>
      </c>
    </row>
    <row r="1576" spans="1:2" x14ac:dyDescent="0.25">
      <c r="A1576">
        <v>1574</v>
      </c>
      <c r="B1576" s="4" t="s">
        <v>98</v>
      </c>
    </row>
    <row r="1577" spans="1:2" x14ac:dyDescent="0.25">
      <c r="A1577">
        <v>1575</v>
      </c>
      <c r="B1577" s="4" t="s">
        <v>98</v>
      </c>
    </row>
    <row r="1578" spans="1:2" x14ac:dyDescent="0.25">
      <c r="A1578">
        <v>1576</v>
      </c>
      <c r="B1578" s="4" t="s">
        <v>98</v>
      </c>
    </row>
    <row r="1579" spans="1:2" x14ac:dyDescent="0.25">
      <c r="A1579">
        <v>1577</v>
      </c>
      <c r="B1579" s="4" t="s">
        <v>98</v>
      </c>
    </row>
    <row r="1580" spans="1:2" x14ac:dyDescent="0.25">
      <c r="A1580">
        <v>1578</v>
      </c>
      <c r="B1580" s="4" t="s">
        <v>98</v>
      </c>
    </row>
    <row r="1581" spans="1:2" x14ac:dyDescent="0.25">
      <c r="A1581">
        <v>1579</v>
      </c>
      <c r="B1581" s="4" t="s">
        <v>98</v>
      </c>
    </row>
    <row r="1582" spans="1:2" x14ac:dyDescent="0.25">
      <c r="A1582">
        <v>1580</v>
      </c>
      <c r="B1582" s="4" t="s">
        <v>98</v>
      </c>
    </row>
    <row r="1583" spans="1:2" x14ac:dyDescent="0.25">
      <c r="A1583">
        <v>1581</v>
      </c>
      <c r="B1583" s="4" t="s">
        <v>98</v>
      </c>
    </row>
    <row r="1584" spans="1:2" x14ac:dyDescent="0.25">
      <c r="A1584">
        <v>1582</v>
      </c>
      <c r="B1584" s="4" t="s">
        <v>98</v>
      </c>
    </row>
    <row r="1585" spans="1:2" x14ac:dyDescent="0.25">
      <c r="A1585">
        <v>1583</v>
      </c>
      <c r="B1585" s="4" t="s">
        <v>98</v>
      </c>
    </row>
    <row r="1586" spans="1:2" x14ac:dyDescent="0.25">
      <c r="A1586">
        <v>1584</v>
      </c>
      <c r="B1586" s="4" t="s">
        <v>98</v>
      </c>
    </row>
    <row r="1587" spans="1:2" x14ac:dyDescent="0.25">
      <c r="A1587">
        <v>1585</v>
      </c>
      <c r="B1587" s="4" t="s">
        <v>98</v>
      </c>
    </row>
    <row r="1588" spans="1:2" x14ac:dyDescent="0.25">
      <c r="A1588">
        <v>1586</v>
      </c>
      <c r="B1588" s="4" t="s">
        <v>98</v>
      </c>
    </row>
    <row r="1589" spans="1:2" x14ac:dyDescent="0.25">
      <c r="A1589">
        <v>1587</v>
      </c>
      <c r="B1589" s="4" t="s">
        <v>98</v>
      </c>
    </row>
    <row r="1590" spans="1:2" x14ac:dyDescent="0.25">
      <c r="A1590">
        <v>1588</v>
      </c>
      <c r="B1590" s="4" t="s">
        <v>98</v>
      </c>
    </row>
    <row r="1591" spans="1:2" x14ac:dyDescent="0.25">
      <c r="A1591">
        <v>1589</v>
      </c>
      <c r="B1591" s="4" t="s">
        <v>98</v>
      </c>
    </row>
    <row r="1592" spans="1:2" x14ac:dyDescent="0.25">
      <c r="A1592">
        <v>1590</v>
      </c>
      <c r="B1592" s="4" t="s">
        <v>98</v>
      </c>
    </row>
    <row r="1593" spans="1:2" x14ac:dyDescent="0.25">
      <c r="A1593">
        <v>1591</v>
      </c>
      <c r="B1593" s="4" t="s">
        <v>98</v>
      </c>
    </row>
    <row r="1594" spans="1:2" x14ac:dyDescent="0.25">
      <c r="A1594">
        <v>1592</v>
      </c>
      <c r="B1594" s="4" t="s">
        <v>98</v>
      </c>
    </row>
    <row r="1595" spans="1:2" x14ac:dyDescent="0.25">
      <c r="A1595">
        <v>1593</v>
      </c>
      <c r="B1595" s="4" t="s">
        <v>98</v>
      </c>
    </row>
    <row r="1596" spans="1:2" x14ac:dyDescent="0.25">
      <c r="A1596">
        <v>1594</v>
      </c>
      <c r="B1596" s="4" t="s">
        <v>98</v>
      </c>
    </row>
    <row r="1597" spans="1:2" x14ac:dyDescent="0.25">
      <c r="A1597">
        <v>1595</v>
      </c>
      <c r="B1597" s="4" t="s">
        <v>98</v>
      </c>
    </row>
    <row r="1598" spans="1:2" x14ac:dyDescent="0.25">
      <c r="A1598">
        <v>1596</v>
      </c>
      <c r="B1598" s="4" t="s">
        <v>98</v>
      </c>
    </row>
    <row r="1599" spans="1:2" x14ac:dyDescent="0.25">
      <c r="A1599">
        <v>1597</v>
      </c>
      <c r="B1599" s="4" t="s">
        <v>98</v>
      </c>
    </row>
    <row r="1600" spans="1:2" x14ac:dyDescent="0.25">
      <c r="A1600">
        <v>1598</v>
      </c>
      <c r="B1600" s="4" t="s">
        <v>98</v>
      </c>
    </row>
    <row r="1601" spans="1:2" x14ac:dyDescent="0.25">
      <c r="A1601">
        <v>1599</v>
      </c>
      <c r="B1601" s="4" t="s">
        <v>98</v>
      </c>
    </row>
    <row r="1602" spans="1:2" x14ac:dyDescent="0.25">
      <c r="A1602">
        <v>1600</v>
      </c>
      <c r="B1602" s="4" t="s">
        <v>98</v>
      </c>
    </row>
    <row r="1603" spans="1:2" x14ac:dyDescent="0.25">
      <c r="A1603">
        <v>1601</v>
      </c>
      <c r="B1603" s="4" t="s">
        <v>99</v>
      </c>
    </row>
    <row r="1604" spans="1:2" x14ac:dyDescent="0.25">
      <c r="A1604">
        <v>1602</v>
      </c>
      <c r="B1604" s="4" t="s">
        <v>99</v>
      </c>
    </row>
    <row r="1605" spans="1:2" x14ac:dyDescent="0.25">
      <c r="A1605">
        <v>1603</v>
      </c>
      <c r="B1605" s="4" t="s">
        <v>99</v>
      </c>
    </row>
    <row r="1606" spans="1:2" x14ac:dyDescent="0.25">
      <c r="A1606">
        <v>1604</v>
      </c>
      <c r="B1606" s="4" t="s">
        <v>99</v>
      </c>
    </row>
    <row r="1607" spans="1:2" x14ac:dyDescent="0.25">
      <c r="A1607">
        <v>1605</v>
      </c>
      <c r="B1607" s="4" t="s">
        <v>99</v>
      </c>
    </row>
    <row r="1608" spans="1:2" x14ac:dyDescent="0.25">
      <c r="A1608">
        <v>1606</v>
      </c>
      <c r="B1608" s="4" t="s">
        <v>99</v>
      </c>
    </row>
    <row r="1609" spans="1:2" x14ac:dyDescent="0.25">
      <c r="A1609">
        <v>1607</v>
      </c>
      <c r="B1609" s="4" t="s">
        <v>99</v>
      </c>
    </row>
    <row r="1610" spans="1:2" x14ac:dyDescent="0.25">
      <c r="A1610">
        <v>1608</v>
      </c>
      <c r="B1610" s="4" t="s">
        <v>99</v>
      </c>
    </row>
    <row r="1611" spans="1:2" x14ac:dyDescent="0.25">
      <c r="A1611">
        <v>1609</v>
      </c>
      <c r="B1611" s="4" t="s">
        <v>99</v>
      </c>
    </row>
    <row r="1612" spans="1:2" x14ac:dyDescent="0.25">
      <c r="A1612">
        <v>1610</v>
      </c>
      <c r="B1612" s="4" t="s">
        <v>99</v>
      </c>
    </row>
    <row r="1613" spans="1:2" x14ac:dyDescent="0.25">
      <c r="A1613">
        <v>1611</v>
      </c>
      <c r="B1613" s="4" t="s">
        <v>99</v>
      </c>
    </row>
    <row r="1614" spans="1:2" x14ac:dyDescent="0.25">
      <c r="A1614">
        <v>1612</v>
      </c>
      <c r="B1614" s="4" t="s">
        <v>99</v>
      </c>
    </row>
    <row r="1615" spans="1:2" x14ac:dyDescent="0.25">
      <c r="A1615">
        <v>1613</v>
      </c>
      <c r="B1615" s="4" t="s">
        <v>99</v>
      </c>
    </row>
    <row r="1616" spans="1:2" x14ac:dyDescent="0.25">
      <c r="A1616">
        <v>1614</v>
      </c>
      <c r="B1616" s="4" t="s">
        <v>99</v>
      </c>
    </row>
    <row r="1617" spans="1:2" x14ac:dyDescent="0.25">
      <c r="A1617">
        <v>1615</v>
      </c>
      <c r="B1617" s="4" t="s">
        <v>99</v>
      </c>
    </row>
    <row r="1618" spans="1:2" x14ac:dyDescent="0.25">
      <c r="A1618">
        <v>1616</v>
      </c>
      <c r="B1618" s="4" t="s">
        <v>99</v>
      </c>
    </row>
    <row r="1619" spans="1:2" x14ac:dyDescent="0.25">
      <c r="A1619">
        <v>1617</v>
      </c>
      <c r="B1619" s="4" t="s">
        <v>99</v>
      </c>
    </row>
    <row r="1620" spans="1:2" x14ac:dyDescent="0.25">
      <c r="A1620">
        <v>1618</v>
      </c>
      <c r="B1620" s="4" t="s">
        <v>99</v>
      </c>
    </row>
    <row r="1621" spans="1:2" x14ac:dyDescent="0.25">
      <c r="A1621">
        <v>1619</v>
      </c>
      <c r="B1621" s="4" t="s">
        <v>99</v>
      </c>
    </row>
    <row r="1622" spans="1:2" x14ac:dyDescent="0.25">
      <c r="A1622">
        <v>1620</v>
      </c>
      <c r="B1622" s="4" t="s">
        <v>99</v>
      </c>
    </row>
    <row r="1623" spans="1:2" x14ac:dyDescent="0.25">
      <c r="A1623">
        <v>1621</v>
      </c>
      <c r="B1623" s="4" t="s">
        <v>99</v>
      </c>
    </row>
    <row r="1624" spans="1:2" x14ac:dyDescent="0.25">
      <c r="A1624">
        <v>1622</v>
      </c>
      <c r="B1624" s="4" t="s">
        <v>99</v>
      </c>
    </row>
    <row r="1625" spans="1:2" x14ac:dyDescent="0.25">
      <c r="A1625">
        <v>1623</v>
      </c>
      <c r="B1625" s="4" t="s">
        <v>99</v>
      </c>
    </row>
    <row r="1626" spans="1:2" x14ac:dyDescent="0.25">
      <c r="A1626">
        <v>1624</v>
      </c>
      <c r="B1626" s="4" t="s">
        <v>99</v>
      </c>
    </row>
    <row r="1627" spans="1:2" x14ac:dyDescent="0.25">
      <c r="A1627">
        <v>1625</v>
      </c>
      <c r="B1627" s="4" t="s">
        <v>99</v>
      </c>
    </row>
    <row r="1628" spans="1:2" x14ac:dyDescent="0.25">
      <c r="A1628">
        <v>1626</v>
      </c>
      <c r="B1628" s="4" t="s">
        <v>99</v>
      </c>
    </row>
    <row r="1629" spans="1:2" x14ac:dyDescent="0.25">
      <c r="A1629">
        <v>1627</v>
      </c>
      <c r="B1629" s="4" t="s">
        <v>99</v>
      </c>
    </row>
    <row r="1630" spans="1:2" x14ac:dyDescent="0.25">
      <c r="A1630">
        <v>1628</v>
      </c>
      <c r="B1630" s="4" t="s">
        <v>99</v>
      </c>
    </row>
    <row r="1631" spans="1:2" x14ac:dyDescent="0.25">
      <c r="A1631">
        <v>1629</v>
      </c>
      <c r="B1631" s="4" t="s">
        <v>99</v>
      </c>
    </row>
    <row r="1632" spans="1:2" x14ac:dyDescent="0.25">
      <c r="A1632">
        <v>1630</v>
      </c>
      <c r="B1632" s="4" t="s">
        <v>99</v>
      </c>
    </row>
    <row r="1633" spans="1:2" x14ac:dyDescent="0.25">
      <c r="A1633">
        <v>1631</v>
      </c>
      <c r="B1633" s="4" t="s">
        <v>99</v>
      </c>
    </row>
    <row r="1634" spans="1:2" x14ac:dyDescent="0.25">
      <c r="A1634">
        <v>1632</v>
      </c>
      <c r="B1634" s="4" t="s">
        <v>99</v>
      </c>
    </row>
    <row r="1635" spans="1:2" x14ac:dyDescent="0.25">
      <c r="A1635">
        <v>1633</v>
      </c>
      <c r="B1635" s="4" t="s">
        <v>99</v>
      </c>
    </row>
    <row r="1636" spans="1:2" x14ac:dyDescent="0.25">
      <c r="A1636">
        <v>1634</v>
      </c>
      <c r="B1636" s="4" t="s">
        <v>99</v>
      </c>
    </row>
    <row r="1637" spans="1:2" x14ac:dyDescent="0.25">
      <c r="A1637">
        <v>1635</v>
      </c>
      <c r="B1637" s="4" t="s">
        <v>99</v>
      </c>
    </row>
    <row r="1638" spans="1:2" x14ac:dyDescent="0.25">
      <c r="A1638">
        <v>1636</v>
      </c>
      <c r="B1638" s="4" t="s">
        <v>99</v>
      </c>
    </row>
    <row r="1639" spans="1:2" x14ac:dyDescent="0.25">
      <c r="A1639">
        <v>1637</v>
      </c>
      <c r="B1639" s="4" t="s">
        <v>99</v>
      </c>
    </row>
    <row r="1640" spans="1:2" x14ac:dyDescent="0.25">
      <c r="A1640">
        <v>1638</v>
      </c>
      <c r="B1640" s="4" t="s">
        <v>99</v>
      </c>
    </row>
    <row r="1641" spans="1:2" x14ac:dyDescent="0.25">
      <c r="A1641">
        <v>1639</v>
      </c>
      <c r="B1641" s="4" t="s">
        <v>99</v>
      </c>
    </row>
    <row r="1642" spans="1:2" x14ac:dyDescent="0.25">
      <c r="A1642">
        <v>1640</v>
      </c>
      <c r="B1642" s="4" t="s">
        <v>99</v>
      </c>
    </row>
    <row r="1643" spans="1:2" x14ac:dyDescent="0.25">
      <c r="A1643">
        <v>1641</v>
      </c>
      <c r="B1643" s="4" t="s">
        <v>99</v>
      </c>
    </row>
    <row r="1644" spans="1:2" x14ac:dyDescent="0.25">
      <c r="A1644">
        <v>1642</v>
      </c>
      <c r="B1644" s="4" t="s">
        <v>99</v>
      </c>
    </row>
    <row r="1645" spans="1:2" x14ac:dyDescent="0.25">
      <c r="A1645">
        <v>1643</v>
      </c>
      <c r="B1645" s="4" t="s">
        <v>99</v>
      </c>
    </row>
    <row r="1646" spans="1:2" x14ac:dyDescent="0.25">
      <c r="A1646">
        <v>1644</v>
      </c>
      <c r="B1646" s="4" t="s">
        <v>99</v>
      </c>
    </row>
    <row r="1647" spans="1:2" x14ac:dyDescent="0.25">
      <c r="A1647">
        <v>1645</v>
      </c>
      <c r="B1647" s="4" t="s">
        <v>99</v>
      </c>
    </row>
    <row r="1648" spans="1:2" x14ac:dyDescent="0.25">
      <c r="A1648">
        <v>1646</v>
      </c>
      <c r="B1648" s="4" t="s">
        <v>99</v>
      </c>
    </row>
    <row r="1649" spans="1:2" x14ac:dyDescent="0.25">
      <c r="A1649">
        <v>1647</v>
      </c>
      <c r="B1649" s="4" t="s">
        <v>99</v>
      </c>
    </row>
    <row r="1650" spans="1:2" x14ac:dyDescent="0.25">
      <c r="A1650">
        <v>1648</v>
      </c>
      <c r="B1650" s="4" t="s">
        <v>99</v>
      </c>
    </row>
    <row r="1651" spans="1:2" x14ac:dyDescent="0.25">
      <c r="A1651">
        <v>1649</v>
      </c>
      <c r="B1651" s="4" t="s">
        <v>99</v>
      </c>
    </row>
    <row r="1652" spans="1:2" x14ac:dyDescent="0.25">
      <c r="A1652">
        <v>1650</v>
      </c>
      <c r="B1652" s="4" t="s">
        <v>99</v>
      </c>
    </row>
    <row r="1653" spans="1:2" x14ac:dyDescent="0.25">
      <c r="A1653">
        <v>1651</v>
      </c>
      <c r="B1653" s="4" t="s">
        <v>99</v>
      </c>
    </row>
    <row r="1654" spans="1:2" x14ac:dyDescent="0.25">
      <c r="A1654">
        <v>1652</v>
      </c>
      <c r="B1654" s="4" t="s">
        <v>99</v>
      </c>
    </row>
    <row r="1655" spans="1:2" x14ac:dyDescent="0.25">
      <c r="A1655">
        <v>1653</v>
      </c>
      <c r="B1655" s="4" t="s">
        <v>99</v>
      </c>
    </row>
    <row r="1656" spans="1:2" x14ac:dyDescent="0.25">
      <c r="A1656">
        <v>1654</v>
      </c>
      <c r="B1656" s="4" t="s">
        <v>99</v>
      </c>
    </row>
    <row r="1657" spans="1:2" x14ac:dyDescent="0.25">
      <c r="A1657">
        <v>1655</v>
      </c>
      <c r="B1657" s="4" t="s">
        <v>99</v>
      </c>
    </row>
    <row r="1658" spans="1:2" x14ac:dyDescent="0.25">
      <c r="A1658">
        <v>1656</v>
      </c>
      <c r="B1658" s="4" t="s">
        <v>99</v>
      </c>
    </row>
    <row r="1659" spans="1:2" x14ac:dyDescent="0.25">
      <c r="A1659">
        <v>1657</v>
      </c>
      <c r="B1659" s="4" t="s">
        <v>99</v>
      </c>
    </row>
    <row r="1660" spans="1:2" x14ac:dyDescent="0.25">
      <c r="A1660">
        <v>1658</v>
      </c>
      <c r="B1660" s="4" t="s">
        <v>99</v>
      </c>
    </row>
    <row r="1661" spans="1:2" x14ac:dyDescent="0.25">
      <c r="A1661">
        <v>1659</v>
      </c>
      <c r="B1661" s="4" t="s">
        <v>99</v>
      </c>
    </row>
    <row r="1662" spans="1:2" x14ac:dyDescent="0.25">
      <c r="A1662">
        <v>1660</v>
      </c>
      <c r="B1662" s="4" t="s">
        <v>99</v>
      </c>
    </row>
    <row r="1663" spans="1:2" x14ac:dyDescent="0.25">
      <c r="A1663">
        <v>1661</v>
      </c>
      <c r="B1663" s="4" t="s">
        <v>99</v>
      </c>
    </row>
    <row r="1664" spans="1:2" x14ac:dyDescent="0.25">
      <c r="A1664">
        <v>1662</v>
      </c>
      <c r="B1664" s="4" t="s">
        <v>99</v>
      </c>
    </row>
    <row r="1665" spans="1:2" x14ac:dyDescent="0.25">
      <c r="A1665">
        <v>1663</v>
      </c>
      <c r="B1665" s="4" t="s">
        <v>99</v>
      </c>
    </row>
    <row r="1666" spans="1:2" x14ac:dyDescent="0.25">
      <c r="A1666">
        <v>1664</v>
      </c>
      <c r="B1666" s="4" t="s">
        <v>99</v>
      </c>
    </row>
    <row r="1667" spans="1:2" x14ac:dyDescent="0.25">
      <c r="A1667">
        <v>1665</v>
      </c>
      <c r="B1667" s="4" t="s">
        <v>99</v>
      </c>
    </row>
    <row r="1668" spans="1:2" x14ac:dyDescent="0.25">
      <c r="A1668">
        <v>1666</v>
      </c>
      <c r="B1668" s="4" t="s">
        <v>99</v>
      </c>
    </row>
    <row r="1669" spans="1:2" x14ac:dyDescent="0.25">
      <c r="A1669">
        <v>1667</v>
      </c>
      <c r="B1669" s="4" t="s">
        <v>99</v>
      </c>
    </row>
    <row r="1670" spans="1:2" x14ac:dyDescent="0.25">
      <c r="A1670">
        <v>1668</v>
      </c>
      <c r="B1670" s="4" t="s">
        <v>99</v>
      </c>
    </row>
    <row r="1671" spans="1:2" x14ac:dyDescent="0.25">
      <c r="A1671">
        <v>1669</v>
      </c>
      <c r="B1671" s="4" t="s">
        <v>99</v>
      </c>
    </row>
    <row r="1672" spans="1:2" x14ac:dyDescent="0.25">
      <c r="A1672">
        <v>1670</v>
      </c>
      <c r="B1672" s="4" t="s">
        <v>99</v>
      </c>
    </row>
    <row r="1673" spans="1:2" x14ac:dyDescent="0.25">
      <c r="A1673">
        <v>1671</v>
      </c>
      <c r="B1673" s="4" t="s">
        <v>99</v>
      </c>
    </row>
    <row r="1674" spans="1:2" x14ac:dyDescent="0.25">
      <c r="A1674">
        <v>1672</v>
      </c>
      <c r="B1674" s="4" t="s">
        <v>99</v>
      </c>
    </row>
    <row r="1675" spans="1:2" x14ac:dyDescent="0.25">
      <c r="A1675">
        <v>1673</v>
      </c>
      <c r="B1675" s="4" t="s">
        <v>99</v>
      </c>
    </row>
    <row r="1676" spans="1:2" x14ac:dyDescent="0.25">
      <c r="A1676">
        <v>1674</v>
      </c>
      <c r="B1676" s="4" t="s">
        <v>99</v>
      </c>
    </row>
    <row r="1677" spans="1:2" x14ac:dyDescent="0.25">
      <c r="A1677">
        <v>1675</v>
      </c>
      <c r="B1677" s="4" t="s">
        <v>99</v>
      </c>
    </row>
    <row r="1678" spans="1:2" x14ac:dyDescent="0.25">
      <c r="A1678">
        <v>1676</v>
      </c>
      <c r="B1678" s="4" t="s">
        <v>99</v>
      </c>
    </row>
    <row r="1679" spans="1:2" x14ac:dyDescent="0.25">
      <c r="A1679">
        <v>1677</v>
      </c>
      <c r="B1679" s="4" t="s">
        <v>99</v>
      </c>
    </row>
    <row r="1680" spans="1:2" x14ac:dyDescent="0.25">
      <c r="A1680">
        <v>1678</v>
      </c>
      <c r="B1680" s="4" t="s">
        <v>99</v>
      </c>
    </row>
    <row r="1681" spans="1:2" x14ac:dyDescent="0.25">
      <c r="A1681">
        <v>1679</v>
      </c>
      <c r="B1681" s="4" t="s">
        <v>99</v>
      </c>
    </row>
    <row r="1682" spans="1:2" x14ac:dyDescent="0.25">
      <c r="A1682">
        <v>1680</v>
      </c>
      <c r="B1682" s="4" t="s">
        <v>99</v>
      </c>
    </row>
    <row r="1683" spans="1:2" x14ac:dyDescent="0.25">
      <c r="A1683">
        <v>1681</v>
      </c>
      <c r="B1683" s="4" t="s">
        <v>99</v>
      </c>
    </row>
    <row r="1684" spans="1:2" x14ac:dyDescent="0.25">
      <c r="A1684">
        <v>1682</v>
      </c>
      <c r="B1684" s="4" t="s">
        <v>99</v>
      </c>
    </row>
    <row r="1685" spans="1:2" x14ac:dyDescent="0.25">
      <c r="A1685">
        <v>1683</v>
      </c>
      <c r="B1685" s="4" t="s">
        <v>99</v>
      </c>
    </row>
    <row r="1686" spans="1:2" x14ac:dyDescent="0.25">
      <c r="A1686">
        <v>1684</v>
      </c>
      <c r="B1686" s="4" t="s">
        <v>99</v>
      </c>
    </row>
    <row r="1687" spans="1:2" x14ac:dyDescent="0.25">
      <c r="A1687">
        <v>1685</v>
      </c>
      <c r="B1687" s="4" t="s">
        <v>99</v>
      </c>
    </row>
    <row r="1688" spans="1:2" x14ac:dyDescent="0.25">
      <c r="A1688">
        <v>1686</v>
      </c>
      <c r="B1688" s="4" t="s">
        <v>99</v>
      </c>
    </row>
    <row r="1689" spans="1:2" x14ac:dyDescent="0.25">
      <c r="A1689">
        <v>1687</v>
      </c>
      <c r="B1689" s="4" t="s">
        <v>99</v>
      </c>
    </row>
    <row r="1690" spans="1:2" x14ac:dyDescent="0.25">
      <c r="A1690">
        <v>1688</v>
      </c>
      <c r="B1690" s="4" t="s">
        <v>99</v>
      </c>
    </row>
    <row r="1691" spans="1:2" x14ac:dyDescent="0.25">
      <c r="A1691">
        <v>1689</v>
      </c>
      <c r="B1691" s="4" t="s">
        <v>99</v>
      </c>
    </row>
    <row r="1692" spans="1:2" x14ac:dyDescent="0.25">
      <c r="A1692">
        <v>1690</v>
      </c>
      <c r="B1692" s="4" t="s">
        <v>99</v>
      </c>
    </row>
    <row r="1693" spans="1:2" x14ac:dyDescent="0.25">
      <c r="A1693">
        <v>1691</v>
      </c>
      <c r="B1693" s="4" t="s">
        <v>99</v>
      </c>
    </row>
    <row r="1694" spans="1:2" x14ac:dyDescent="0.25">
      <c r="A1694">
        <v>1692</v>
      </c>
      <c r="B1694" s="4" t="s">
        <v>99</v>
      </c>
    </row>
    <row r="1695" spans="1:2" x14ac:dyDescent="0.25">
      <c r="A1695">
        <v>1693</v>
      </c>
      <c r="B1695" s="4" t="s">
        <v>99</v>
      </c>
    </row>
    <row r="1696" spans="1:2" x14ac:dyDescent="0.25">
      <c r="A1696">
        <v>1694</v>
      </c>
      <c r="B1696" s="4" t="s">
        <v>99</v>
      </c>
    </row>
    <row r="1697" spans="1:2" x14ac:dyDescent="0.25">
      <c r="A1697">
        <v>1695</v>
      </c>
      <c r="B1697" s="4" t="s">
        <v>99</v>
      </c>
    </row>
    <row r="1698" spans="1:2" x14ac:dyDescent="0.25">
      <c r="A1698">
        <v>1696</v>
      </c>
      <c r="B1698" s="4" t="s">
        <v>99</v>
      </c>
    </row>
    <row r="1699" spans="1:2" x14ac:dyDescent="0.25">
      <c r="A1699">
        <v>1697</v>
      </c>
      <c r="B1699" s="4" t="s">
        <v>99</v>
      </c>
    </row>
    <row r="1700" spans="1:2" x14ac:dyDescent="0.25">
      <c r="A1700">
        <v>1698</v>
      </c>
      <c r="B1700" s="4" t="s">
        <v>99</v>
      </c>
    </row>
    <row r="1701" spans="1:2" x14ac:dyDescent="0.25">
      <c r="A1701">
        <v>1699</v>
      </c>
      <c r="B1701" s="4" t="s">
        <v>99</v>
      </c>
    </row>
    <row r="1702" spans="1:2" x14ac:dyDescent="0.25">
      <c r="A1702">
        <v>1700</v>
      </c>
      <c r="B1702" s="4" t="s">
        <v>99</v>
      </c>
    </row>
    <row r="1703" spans="1:2" x14ac:dyDescent="0.25">
      <c r="A1703">
        <v>1701</v>
      </c>
      <c r="B1703" s="4">
        <v>13</v>
      </c>
    </row>
    <row r="1704" spans="1:2" x14ac:dyDescent="0.25">
      <c r="A1704">
        <v>1702</v>
      </c>
      <c r="B1704" s="4">
        <v>13</v>
      </c>
    </row>
    <row r="1705" spans="1:2" x14ac:dyDescent="0.25">
      <c r="A1705">
        <v>1703</v>
      </c>
      <c r="B1705" s="4">
        <v>13</v>
      </c>
    </row>
    <row r="1706" spans="1:2" x14ac:dyDescent="0.25">
      <c r="A1706">
        <v>1704</v>
      </c>
      <c r="B1706" s="4">
        <v>13</v>
      </c>
    </row>
    <row r="1707" spans="1:2" x14ac:dyDescent="0.25">
      <c r="A1707">
        <v>1705</v>
      </c>
      <c r="B1707" s="4">
        <v>13</v>
      </c>
    </row>
    <row r="1708" spans="1:2" x14ac:dyDescent="0.25">
      <c r="A1708">
        <v>1706</v>
      </c>
      <c r="B1708" s="4">
        <v>13</v>
      </c>
    </row>
    <row r="1709" spans="1:2" x14ac:dyDescent="0.25">
      <c r="A1709">
        <v>1707</v>
      </c>
      <c r="B1709" s="4">
        <v>13</v>
      </c>
    </row>
    <row r="1710" spans="1:2" x14ac:dyDescent="0.25">
      <c r="A1710">
        <v>1708</v>
      </c>
      <c r="B1710" s="4">
        <v>13</v>
      </c>
    </row>
    <row r="1711" spans="1:2" x14ac:dyDescent="0.25">
      <c r="A1711">
        <v>1709</v>
      </c>
      <c r="B1711" s="4">
        <v>13</v>
      </c>
    </row>
    <row r="1712" spans="1:2" x14ac:dyDescent="0.25">
      <c r="A1712">
        <v>1710</v>
      </c>
      <c r="B1712" s="4">
        <v>13</v>
      </c>
    </row>
    <row r="1713" spans="1:2" x14ac:dyDescent="0.25">
      <c r="A1713">
        <v>1711</v>
      </c>
      <c r="B1713" s="4">
        <v>13</v>
      </c>
    </row>
    <row r="1714" spans="1:2" x14ac:dyDescent="0.25">
      <c r="A1714">
        <v>1712</v>
      </c>
      <c r="B1714" s="4">
        <v>13</v>
      </c>
    </row>
    <row r="1715" spans="1:2" x14ac:dyDescent="0.25">
      <c r="A1715">
        <v>1713</v>
      </c>
      <c r="B1715" s="4">
        <v>13</v>
      </c>
    </row>
    <row r="1716" spans="1:2" x14ac:dyDescent="0.25">
      <c r="A1716">
        <v>1714</v>
      </c>
      <c r="B1716" s="4">
        <v>13</v>
      </c>
    </row>
    <row r="1717" spans="1:2" x14ac:dyDescent="0.25">
      <c r="A1717">
        <v>1715</v>
      </c>
      <c r="B1717" s="4">
        <v>13</v>
      </c>
    </row>
    <row r="1718" spans="1:2" x14ac:dyDescent="0.25">
      <c r="A1718">
        <v>1716</v>
      </c>
      <c r="B1718" s="4">
        <v>13</v>
      </c>
    </row>
    <row r="1719" spans="1:2" x14ac:dyDescent="0.25">
      <c r="A1719">
        <v>1717</v>
      </c>
      <c r="B1719" s="4">
        <v>13</v>
      </c>
    </row>
    <row r="1720" spans="1:2" x14ac:dyDescent="0.25">
      <c r="A1720">
        <v>1718</v>
      </c>
      <c r="B1720" s="4">
        <v>13</v>
      </c>
    </row>
    <row r="1721" spans="1:2" x14ac:dyDescent="0.25">
      <c r="A1721">
        <v>1719</v>
      </c>
      <c r="B1721" s="4">
        <v>13</v>
      </c>
    </row>
    <row r="1722" spans="1:2" x14ac:dyDescent="0.25">
      <c r="A1722">
        <v>1720</v>
      </c>
      <c r="B1722" s="4">
        <v>13</v>
      </c>
    </row>
    <row r="1723" spans="1:2" x14ac:dyDescent="0.25">
      <c r="A1723">
        <v>1721</v>
      </c>
      <c r="B1723" s="4">
        <v>13</v>
      </c>
    </row>
    <row r="1724" spans="1:2" x14ac:dyDescent="0.25">
      <c r="A1724">
        <v>1722</v>
      </c>
      <c r="B1724" s="4">
        <v>13</v>
      </c>
    </row>
    <row r="1725" spans="1:2" x14ac:dyDescent="0.25">
      <c r="A1725">
        <v>1723</v>
      </c>
      <c r="B1725" s="4">
        <v>13</v>
      </c>
    </row>
    <row r="1726" spans="1:2" x14ac:dyDescent="0.25">
      <c r="A1726">
        <v>1724</v>
      </c>
      <c r="B1726" s="4">
        <v>13</v>
      </c>
    </row>
    <row r="1727" spans="1:2" x14ac:dyDescent="0.25">
      <c r="A1727">
        <v>1725</v>
      </c>
      <c r="B1727" s="4">
        <v>13</v>
      </c>
    </row>
    <row r="1728" spans="1:2" x14ac:dyDescent="0.25">
      <c r="A1728">
        <v>1726</v>
      </c>
      <c r="B1728" s="4">
        <v>13</v>
      </c>
    </row>
    <row r="1729" spans="1:2" x14ac:dyDescent="0.25">
      <c r="A1729">
        <v>1727</v>
      </c>
      <c r="B1729" s="4">
        <v>13</v>
      </c>
    </row>
    <row r="1730" spans="1:2" x14ac:dyDescent="0.25">
      <c r="A1730">
        <v>1728</v>
      </c>
      <c r="B1730" s="4">
        <v>13</v>
      </c>
    </row>
    <row r="1731" spans="1:2" x14ac:dyDescent="0.25">
      <c r="A1731">
        <v>1729</v>
      </c>
      <c r="B1731" s="4">
        <v>13</v>
      </c>
    </row>
    <row r="1732" spans="1:2" x14ac:dyDescent="0.25">
      <c r="A1732">
        <v>1730</v>
      </c>
      <c r="B1732" s="4">
        <v>13</v>
      </c>
    </row>
    <row r="1733" spans="1:2" x14ac:dyDescent="0.25">
      <c r="A1733">
        <v>1731</v>
      </c>
      <c r="B1733" s="4">
        <v>13</v>
      </c>
    </row>
    <row r="1734" spans="1:2" x14ac:dyDescent="0.25">
      <c r="A1734">
        <v>1732</v>
      </c>
      <c r="B1734" s="4">
        <v>13</v>
      </c>
    </row>
    <row r="1735" spans="1:2" x14ac:dyDescent="0.25">
      <c r="A1735">
        <v>1733</v>
      </c>
      <c r="B1735" s="4">
        <v>13</v>
      </c>
    </row>
    <row r="1736" spans="1:2" x14ac:dyDescent="0.25">
      <c r="A1736">
        <v>1734</v>
      </c>
      <c r="B1736" s="4">
        <v>13</v>
      </c>
    </row>
    <row r="1737" spans="1:2" x14ac:dyDescent="0.25">
      <c r="A1737">
        <v>1735</v>
      </c>
      <c r="B1737" s="4">
        <v>13</v>
      </c>
    </row>
    <row r="1738" spans="1:2" x14ac:dyDescent="0.25">
      <c r="A1738">
        <v>1736</v>
      </c>
      <c r="B1738" s="4">
        <v>13</v>
      </c>
    </row>
    <row r="1739" spans="1:2" x14ac:dyDescent="0.25">
      <c r="A1739">
        <v>1737</v>
      </c>
      <c r="B1739" s="4">
        <v>13</v>
      </c>
    </row>
    <row r="1740" spans="1:2" x14ac:dyDescent="0.25">
      <c r="A1740">
        <v>1738</v>
      </c>
      <c r="B1740" s="4">
        <v>13</v>
      </c>
    </row>
    <row r="1741" spans="1:2" x14ac:dyDescent="0.25">
      <c r="A1741">
        <v>1739</v>
      </c>
      <c r="B1741" s="4">
        <v>13</v>
      </c>
    </row>
    <row r="1742" spans="1:2" x14ac:dyDescent="0.25">
      <c r="A1742">
        <v>1740</v>
      </c>
      <c r="B1742" s="4">
        <v>13</v>
      </c>
    </row>
    <row r="1743" spans="1:2" x14ac:dyDescent="0.25">
      <c r="A1743">
        <v>1741</v>
      </c>
      <c r="B1743" s="4">
        <v>13</v>
      </c>
    </row>
    <row r="1744" spans="1:2" x14ac:dyDescent="0.25">
      <c r="A1744">
        <v>1742</v>
      </c>
      <c r="B1744" s="4">
        <v>13</v>
      </c>
    </row>
    <row r="1745" spans="1:2" x14ac:dyDescent="0.25">
      <c r="A1745">
        <v>1743</v>
      </c>
      <c r="B1745" s="4">
        <v>13</v>
      </c>
    </row>
    <row r="1746" spans="1:2" x14ac:dyDescent="0.25">
      <c r="A1746">
        <v>1744</v>
      </c>
      <c r="B1746" s="4">
        <v>13</v>
      </c>
    </row>
    <row r="1747" spans="1:2" x14ac:dyDescent="0.25">
      <c r="A1747">
        <v>1745</v>
      </c>
      <c r="B1747" s="4">
        <v>13</v>
      </c>
    </row>
    <row r="1748" spans="1:2" x14ac:dyDescent="0.25">
      <c r="A1748">
        <v>1746</v>
      </c>
      <c r="B1748" s="4">
        <v>13</v>
      </c>
    </row>
    <row r="1749" spans="1:2" x14ac:dyDescent="0.25">
      <c r="A1749">
        <v>1747</v>
      </c>
      <c r="B1749" s="4">
        <v>13</v>
      </c>
    </row>
    <row r="1750" spans="1:2" x14ac:dyDescent="0.25">
      <c r="A1750">
        <v>1748</v>
      </c>
      <c r="B1750" s="4">
        <v>13</v>
      </c>
    </row>
    <row r="1751" spans="1:2" x14ac:dyDescent="0.25">
      <c r="A1751">
        <v>1749</v>
      </c>
      <c r="B1751" s="4">
        <v>13</v>
      </c>
    </row>
    <row r="1752" spans="1:2" x14ac:dyDescent="0.25">
      <c r="A1752">
        <v>1750</v>
      </c>
      <c r="B1752" s="4">
        <v>13</v>
      </c>
    </row>
    <row r="1753" spans="1:2" x14ac:dyDescent="0.25">
      <c r="A1753">
        <v>1751</v>
      </c>
      <c r="B1753" s="4">
        <v>13</v>
      </c>
    </row>
    <row r="1754" spans="1:2" x14ac:dyDescent="0.25">
      <c r="A1754">
        <v>1752</v>
      </c>
      <c r="B1754" s="4">
        <v>13</v>
      </c>
    </row>
    <row r="1755" spans="1:2" x14ac:dyDescent="0.25">
      <c r="A1755">
        <v>1753</v>
      </c>
      <c r="B1755" s="4">
        <v>13</v>
      </c>
    </row>
    <row r="1756" spans="1:2" x14ac:dyDescent="0.25">
      <c r="A1756">
        <v>1754</v>
      </c>
      <c r="B1756" s="4">
        <v>13</v>
      </c>
    </row>
    <row r="1757" spans="1:2" x14ac:dyDescent="0.25">
      <c r="A1757">
        <v>1755</v>
      </c>
      <c r="B1757" s="4">
        <v>13</v>
      </c>
    </row>
    <row r="1758" spans="1:2" x14ac:dyDescent="0.25">
      <c r="A1758">
        <v>1756</v>
      </c>
      <c r="B1758" s="4">
        <v>13</v>
      </c>
    </row>
    <row r="1759" spans="1:2" x14ac:dyDescent="0.25">
      <c r="A1759">
        <v>1757</v>
      </c>
      <c r="B1759" s="4">
        <v>13</v>
      </c>
    </row>
    <row r="1760" spans="1:2" x14ac:dyDescent="0.25">
      <c r="A1760">
        <v>1758</v>
      </c>
      <c r="B1760" s="4">
        <v>13</v>
      </c>
    </row>
    <row r="1761" spans="1:2" x14ac:dyDescent="0.25">
      <c r="A1761">
        <v>1759</v>
      </c>
      <c r="B1761" s="4">
        <v>13</v>
      </c>
    </row>
    <row r="1762" spans="1:2" x14ac:dyDescent="0.25">
      <c r="A1762">
        <v>1760</v>
      </c>
      <c r="B1762" s="4">
        <v>13</v>
      </c>
    </row>
    <row r="1763" spans="1:2" x14ac:dyDescent="0.25">
      <c r="A1763">
        <v>1761</v>
      </c>
      <c r="B1763" s="4">
        <v>13</v>
      </c>
    </row>
    <row r="1764" spans="1:2" x14ac:dyDescent="0.25">
      <c r="A1764">
        <v>1762</v>
      </c>
      <c r="B1764" s="4">
        <v>13</v>
      </c>
    </row>
    <row r="1765" spans="1:2" x14ac:dyDescent="0.25">
      <c r="A1765">
        <v>1763</v>
      </c>
      <c r="B1765" s="4">
        <v>13</v>
      </c>
    </row>
    <row r="1766" spans="1:2" x14ac:dyDescent="0.25">
      <c r="A1766">
        <v>1764</v>
      </c>
      <c r="B1766" s="4">
        <v>13</v>
      </c>
    </row>
    <row r="1767" spans="1:2" x14ac:dyDescent="0.25">
      <c r="A1767">
        <v>1765</v>
      </c>
      <c r="B1767" s="4">
        <v>13</v>
      </c>
    </row>
    <row r="1768" spans="1:2" x14ac:dyDescent="0.25">
      <c r="A1768">
        <v>1766</v>
      </c>
      <c r="B1768" s="4">
        <v>13</v>
      </c>
    </row>
    <row r="1769" spans="1:2" x14ac:dyDescent="0.25">
      <c r="A1769">
        <v>1767</v>
      </c>
      <c r="B1769" s="4">
        <v>13</v>
      </c>
    </row>
    <row r="1770" spans="1:2" x14ac:dyDescent="0.25">
      <c r="A1770">
        <v>1768</v>
      </c>
      <c r="B1770" s="4">
        <v>13</v>
      </c>
    </row>
    <row r="1771" spans="1:2" x14ac:dyDescent="0.25">
      <c r="A1771">
        <v>1769</v>
      </c>
      <c r="B1771" s="4">
        <v>13</v>
      </c>
    </row>
    <row r="1772" spans="1:2" x14ac:dyDescent="0.25">
      <c r="A1772">
        <v>1770</v>
      </c>
      <c r="B1772" s="4">
        <v>13</v>
      </c>
    </row>
    <row r="1773" spans="1:2" x14ac:dyDescent="0.25">
      <c r="A1773">
        <v>1771</v>
      </c>
      <c r="B1773" s="4">
        <v>13</v>
      </c>
    </row>
    <row r="1774" spans="1:2" x14ac:dyDescent="0.25">
      <c r="A1774">
        <v>1772</v>
      </c>
      <c r="B1774" s="4">
        <v>13</v>
      </c>
    </row>
    <row r="1775" spans="1:2" x14ac:dyDescent="0.25">
      <c r="A1775">
        <v>1773</v>
      </c>
      <c r="B1775" s="4">
        <v>13</v>
      </c>
    </row>
    <row r="1776" spans="1:2" x14ac:dyDescent="0.25">
      <c r="A1776">
        <v>1774</v>
      </c>
      <c r="B1776" s="4">
        <v>13</v>
      </c>
    </row>
    <row r="1777" spans="1:2" x14ac:dyDescent="0.25">
      <c r="A1777">
        <v>1775</v>
      </c>
      <c r="B1777" s="4">
        <v>13</v>
      </c>
    </row>
    <row r="1778" spans="1:2" x14ac:dyDescent="0.25">
      <c r="A1778">
        <v>1776</v>
      </c>
      <c r="B1778" s="4">
        <v>13</v>
      </c>
    </row>
    <row r="1779" spans="1:2" x14ac:dyDescent="0.25">
      <c r="A1779">
        <v>1777</v>
      </c>
      <c r="B1779" s="4">
        <v>13</v>
      </c>
    </row>
    <row r="1780" spans="1:2" x14ac:dyDescent="0.25">
      <c r="A1780">
        <v>1778</v>
      </c>
      <c r="B1780" s="4">
        <v>13</v>
      </c>
    </row>
    <row r="1781" spans="1:2" x14ac:dyDescent="0.25">
      <c r="A1781">
        <v>1779</v>
      </c>
      <c r="B1781" s="4">
        <v>13</v>
      </c>
    </row>
    <row r="1782" spans="1:2" x14ac:dyDescent="0.25">
      <c r="A1782">
        <v>1780</v>
      </c>
      <c r="B1782" s="4">
        <v>13</v>
      </c>
    </row>
    <row r="1783" spans="1:2" x14ac:dyDescent="0.25">
      <c r="A1783">
        <v>1781</v>
      </c>
      <c r="B1783" s="4">
        <v>13</v>
      </c>
    </row>
    <row r="1784" spans="1:2" x14ac:dyDescent="0.25">
      <c r="A1784">
        <v>1782</v>
      </c>
      <c r="B1784" s="4">
        <v>13</v>
      </c>
    </row>
    <row r="1785" spans="1:2" x14ac:dyDescent="0.25">
      <c r="A1785">
        <v>1783</v>
      </c>
      <c r="B1785" s="4">
        <v>13</v>
      </c>
    </row>
    <row r="1786" spans="1:2" x14ac:dyDescent="0.25">
      <c r="A1786">
        <v>1784</v>
      </c>
      <c r="B1786" s="4">
        <v>13</v>
      </c>
    </row>
    <row r="1787" spans="1:2" x14ac:dyDescent="0.25">
      <c r="A1787">
        <v>1785</v>
      </c>
      <c r="B1787" s="4">
        <v>13</v>
      </c>
    </row>
    <row r="1788" spans="1:2" x14ac:dyDescent="0.25">
      <c r="A1788">
        <v>1786</v>
      </c>
      <c r="B1788" s="4">
        <v>13</v>
      </c>
    </row>
    <row r="1789" spans="1:2" x14ac:dyDescent="0.25">
      <c r="A1789">
        <v>1787</v>
      </c>
      <c r="B1789" s="4">
        <v>13</v>
      </c>
    </row>
    <row r="1790" spans="1:2" x14ac:dyDescent="0.25">
      <c r="A1790">
        <v>1788</v>
      </c>
      <c r="B1790" s="4">
        <v>13</v>
      </c>
    </row>
    <row r="1791" spans="1:2" x14ac:dyDescent="0.25">
      <c r="A1791">
        <v>1789</v>
      </c>
      <c r="B1791" s="4">
        <v>13</v>
      </c>
    </row>
    <row r="1792" spans="1:2" x14ac:dyDescent="0.25">
      <c r="A1792">
        <v>1790</v>
      </c>
      <c r="B1792" s="4">
        <v>13</v>
      </c>
    </row>
    <row r="1793" spans="1:2" x14ac:dyDescent="0.25">
      <c r="A1793">
        <v>1791</v>
      </c>
      <c r="B1793" s="4">
        <v>13</v>
      </c>
    </row>
    <row r="1794" spans="1:2" x14ac:dyDescent="0.25">
      <c r="A1794">
        <v>1792</v>
      </c>
      <c r="B1794" s="4">
        <v>13</v>
      </c>
    </row>
    <row r="1795" spans="1:2" x14ac:dyDescent="0.25">
      <c r="A1795">
        <v>1793</v>
      </c>
      <c r="B1795" s="4">
        <v>13</v>
      </c>
    </row>
    <row r="1796" spans="1:2" x14ac:dyDescent="0.25">
      <c r="A1796">
        <v>1794</v>
      </c>
      <c r="B1796" s="4">
        <v>13</v>
      </c>
    </row>
    <row r="1797" spans="1:2" x14ac:dyDescent="0.25">
      <c r="A1797">
        <v>1795</v>
      </c>
      <c r="B1797" s="4">
        <v>13</v>
      </c>
    </row>
    <row r="1798" spans="1:2" x14ac:dyDescent="0.25">
      <c r="A1798">
        <v>1796</v>
      </c>
      <c r="B1798" s="4">
        <v>13</v>
      </c>
    </row>
    <row r="1799" spans="1:2" x14ac:dyDescent="0.25">
      <c r="A1799">
        <v>1797</v>
      </c>
      <c r="B1799" s="4">
        <v>13</v>
      </c>
    </row>
    <row r="1800" spans="1:2" x14ac:dyDescent="0.25">
      <c r="A1800">
        <v>1798</v>
      </c>
      <c r="B1800" s="4">
        <v>13</v>
      </c>
    </row>
    <row r="1801" spans="1:2" x14ac:dyDescent="0.25">
      <c r="A1801">
        <v>1799</v>
      </c>
      <c r="B1801" s="4">
        <v>13</v>
      </c>
    </row>
    <row r="1802" spans="1:2" x14ac:dyDescent="0.25">
      <c r="A1802">
        <v>1800</v>
      </c>
      <c r="B1802" s="4">
        <v>13</v>
      </c>
    </row>
    <row r="1803" spans="1:2" x14ac:dyDescent="0.25">
      <c r="A1803">
        <v>1801</v>
      </c>
      <c r="B1803" s="4">
        <v>14</v>
      </c>
    </row>
    <row r="1804" spans="1:2" x14ac:dyDescent="0.25">
      <c r="A1804">
        <v>1802</v>
      </c>
      <c r="B1804" s="4">
        <v>14</v>
      </c>
    </row>
    <row r="1805" spans="1:2" x14ac:dyDescent="0.25">
      <c r="A1805">
        <v>1803</v>
      </c>
      <c r="B1805" s="4">
        <v>14</v>
      </c>
    </row>
    <row r="1806" spans="1:2" x14ac:dyDescent="0.25">
      <c r="A1806">
        <v>1804</v>
      </c>
      <c r="B1806" s="4">
        <v>14</v>
      </c>
    </row>
    <row r="1807" spans="1:2" x14ac:dyDescent="0.25">
      <c r="A1807">
        <v>1805</v>
      </c>
      <c r="B1807" s="4">
        <v>14</v>
      </c>
    </row>
    <row r="1808" spans="1:2" x14ac:dyDescent="0.25">
      <c r="A1808">
        <v>1806</v>
      </c>
      <c r="B1808" s="4">
        <v>14</v>
      </c>
    </row>
    <row r="1809" spans="1:2" x14ac:dyDescent="0.25">
      <c r="A1809">
        <v>1807</v>
      </c>
      <c r="B1809" s="4">
        <v>14</v>
      </c>
    </row>
    <row r="1810" spans="1:2" x14ac:dyDescent="0.25">
      <c r="A1810">
        <v>1808</v>
      </c>
      <c r="B1810" s="4">
        <v>14</v>
      </c>
    </row>
    <row r="1811" spans="1:2" x14ac:dyDescent="0.25">
      <c r="A1811">
        <v>1809</v>
      </c>
      <c r="B1811" s="4">
        <v>14</v>
      </c>
    </row>
    <row r="1812" spans="1:2" x14ac:dyDescent="0.25">
      <c r="A1812">
        <v>1810</v>
      </c>
      <c r="B1812" s="4">
        <v>14</v>
      </c>
    </row>
    <row r="1813" spans="1:2" x14ac:dyDescent="0.25">
      <c r="A1813">
        <v>1811</v>
      </c>
      <c r="B1813" s="4">
        <v>14</v>
      </c>
    </row>
    <row r="1814" spans="1:2" x14ac:dyDescent="0.25">
      <c r="A1814">
        <v>1812</v>
      </c>
      <c r="B1814" s="4">
        <v>14</v>
      </c>
    </row>
    <row r="1815" spans="1:2" x14ac:dyDescent="0.25">
      <c r="A1815">
        <v>1813</v>
      </c>
      <c r="B1815" s="4">
        <v>14</v>
      </c>
    </row>
    <row r="1816" spans="1:2" x14ac:dyDescent="0.25">
      <c r="A1816">
        <v>1814</v>
      </c>
      <c r="B1816" s="4">
        <v>14</v>
      </c>
    </row>
    <row r="1817" spans="1:2" x14ac:dyDescent="0.25">
      <c r="A1817">
        <v>1815</v>
      </c>
      <c r="B1817" s="4">
        <v>14</v>
      </c>
    </row>
    <row r="1818" spans="1:2" x14ac:dyDescent="0.25">
      <c r="A1818">
        <v>1816</v>
      </c>
      <c r="B1818" s="4">
        <v>14</v>
      </c>
    </row>
    <row r="1819" spans="1:2" x14ac:dyDescent="0.25">
      <c r="A1819">
        <v>1817</v>
      </c>
      <c r="B1819" s="4">
        <v>14</v>
      </c>
    </row>
    <row r="1820" spans="1:2" x14ac:dyDescent="0.25">
      <c r="A1820">
        <v>1818</v>
      </c>
      <c r="B1820" s="4">
        <v>14</v>
      </c>
    </row>
    <row r="1821" spans="1:2" x14ac:dyDescent="0.25">
      <c r="A1821">
        <v>1819</v>
      </c>
      <c r="B1821" s="4">
        <v>14</v>
      </c>
    </row>
    <row r="1822" spans="1:2" x14ac:dyDescent="0.25">
      <c r="A1822">
        <v>1820</v>
      </c>
      <c r="B1822" s="4">
        <v>14</v>
      </c>
    </row>
    <row r="1823" spans="1:2" x14ac:dyDescent="0.25">
      <c r="A1823">
        <v>1821</v>
      </c>
      <c r="B1823" s="4">
        <v>14</v>
      </c>
    </row>
    <row r="1824" spans="1:2" x14ac:dyDescent="0.25">
      <c r="A1824">
        <v>1822</v>
      </c>
      <c r="B1824" s="4">
        <v>14</v>
      </c>
    </row>
    <row r="1825" spans="1:2" x14ac:dyDescent="0.25">
      <c r="A1825">
        <v>1823</v>
      </c>
      <c r="B1825" s="4">
        <v>14</v>
      </c>
    </row>
    <row r="1826" spans="1:2" x14ac:dyDescent="0.25">
      <c r="A1826">
        <v>1824</v>
      </c>
      <c r="B1826" s="4">
        <v>14</v>
      </c>
    </row>
    <row r="1827" spans="1:2" x14ac:dyDescent="0.25">
      <c r="A1827">
        <v>1825</v>
      </c>
      <c r="B1827" s="4">
        <v>14</v>
      </c>
    </row>
    <row r="1828" spans="1:2" x14ac:dyDescent="0.25">
      <c r="A1828">
        <v>1826</v>
      </c>
      <c r="B1828" s="4">
        <v>14</v>
      </c>
    </row>
    <row r="1829" spans="1:2" x14ac:dyDescent="0.25">
      <c r="A1829">
        <v>1827</v>
      </c>
      <c r="B1829" s="4">
        <v>14</v>
      </c>
    </row>
    <row r="1830" spans="1:2" x14ac:dyDescent="0.25">
      <c r="A1830">
        <v>1828</v>
      </c>
      <c r="B1830" s="4">
        <v>14</v>
      </c>
    </row>
    <row r="1831" spans="1:2" x14ac:dyDescent="0.25">
      <c r="A1831">
        <v>1829</v>
      </c>
      <c r="B1831" s="4">
        <v>14</v>
      </c>
    </row>
    <row r="1832" spans="1:2" x14ac:dyDescent="0.25">
      <c r="A1832">
        <v>1830</v>
      </c>
      <c r="B1832" s="4">
        <v>14</v>
      </c>
    </row>
    <row r="1833" spans="1:2" x14ac:dyDescent="0.25">
      <c r="A1833">
        <v>1831</v>
      </c>
      <c r="B1833" s="4">
        <v>14</v>
      </c>
    </row>
    <row r="1834" spans="1:2" x14ac:dyDescent="0.25">
      <c r="A1834">
        <v>1832</v>
      </c>
      <c r="B1834" s="4">
        <v>14</v>
      </c>
    </row>
    <row r="1835" spans="1:2" x14ac:dyDescent="0.25">
      <c r="A1835">
        <v>1833</v>
      </c>
      <c r="B1835" s="4">
        <v>14</v>
      </c>
    </row>
    <row r="1836" spans="1:2" x14ac:dyDescent="0.25">
      <c r="A1836">
        <v>1834</v>
      </c>
      <c r="B1836" s="4">
        <v>14</v>
      </c>
    </row>
    <row r="1837" spans="1:2" x14ac:dyDescent="0.25">
      <c r="A1837">
        <v>1835</v>
      </c>
      <c r="B1837" s="4">
        <v>14</v>
      </c>
    </row>
    <row r="1838" spans="1:2" x14ac:dyDescent="0.25">
      <c r="A1838">
        <v>1836</v>
      </c>
      <c r="B1838" s="4">
        <v>14</v>
      </c>
    </row>
    <row r="1839" spans="1:2" x14ac:dyDescent="0.25">
      <c r="A1839">
        <v>1837</v>
      </c>
      <c r="B1839" s="4">
        <v>14</v>
      </c>
    </row>
    <row r="1840" spans="1:2" x14ac:dyDescent="0.25">
      <c r="A1840">
        <v>1838</v>
      </c>
      <c r="B1840" s="4">
        <v>14</v>
      </c>
    </row>
    <row r="1841" spans="1:2" x14ac:dyDescent="0.25">
      <c r="A1841">
        <v>1839</v>
      </c>
      <c r="B1841" s="4">
        <v>14</v>
      </c>
    </row>
    <row r="1842" spans="1:2" x14ac:dyDescent="0.25">
      <c r="A1842">
        <v>1840</v>
      </c>
      <c r="B1842" s="4">
        <v>14</v>
      </c>
    </row>
    <row r="1843" spans="1:2" x14ac:dyDescent="0.25">
      <c r="A1843">
        <v>1841</v>
      </c>
      <c r="B1843" s="4">
        <v>14</v>
      </c>
    </row>
    <row r="1844" spans="1:2" x14ac:dyDescent="0.25">
      <c r="A1844">
        <v>1842</v>
      </c>
      <c r="B1844" s="4">
        <v>14</v>
      </c>
    </row>
    <row r="1845" spans="1:2" x14ac:dyDescent="0.25">
      <c r="A1845">
        <v>1843</v>
      </c>
      <c r="B1845" s="4">
        <v>14</v>
      </c>
    </row>
    <row r="1846" spans="1:2" x14ac:dyDescent="0.25">
      <c r="A1846">
        <v>1844</v>
      </c>
      <c r="B1846" s="4">
        <v>14</v>
      </c>
    </row>
    <row r="1847" spans="1:2" x14ac:dyDescent="0.25">
      <c r="A1847">
        <v>1845</v>
      </c>
      <c r="B1847" s="4">
        <v>14</v>
      </c>
    </row>
    <row r="1848" spans="1:2" x14ac:dyDescent="0.25">
      <c r="A1848">
        <v>1846</v>
      </c>
      <c r="B1848" s="4">
        <v>14</v>
      </c>
    </row>
    <row r="1849" spans="1:2" x14ac:dyDescent="0.25">
      <c r="A1849">
        <v>1847</v>
      </c>
      <c r="B1849" s="4">
        <v>14</v>
      </c>
    </row>
    <row r="1850" spans="1:2" x14ac:dyDescent="0.25">
      <c r="A1850">
        <v>1848</v>
      </c>
      <c r="B1850" s="4">
        <v>14</v>
      </c>
    </row>
    <row r="1851" spans="1:2" x14ac:dyDescent="0.25">
      <c r="A1851">
        <v>1849</v>
      </c>
      <c r="B1851" s="4">
        <v>14</v>
      </c>
    </row>
    <row r="1852" spans="1:2" x14ac:dyDescent="0.25">
      <c r="A1852">
        <v>1850</v>
      </c>
      <c r="B1852" s="4">
        <v>14</v>
      </c>
    </row>
    <row r="1853" spans="1:2" x14ac:dyDescent="0.25">
      <c r="A1853">
        <v>1851</v>
      </c>
      <c r="B1853" s="4">
        <v>14</v>
      </c>
    </row>
    <row r="1854" spans="1:2" x14ac:dyDescent="0.25">
      <c r="A1854">
        <v>1852</v>
      </c>
      <c r="B1854" s="4">
        <v>14</v>
      </c>
    </row>
    <row r="1855" spans="1:2" x14ac:dyDescent="0.25">
      <c r="A1855">
        <v>1853</v>
      </c>
      <c r="B1855" s="4">
        <v>14</v>
      </c>
    </row>
    <row r="1856" spans="1:2" x14ac:dyDescent="0.25">
      <c r="A1856">
        <v>1854</v>
      </c>
      <c r="B1856" s="4">
        <v>14</v>
      </c>
    </row>
    <row r="1857" spans="1:2" x14ac:dyDescent="0.25">
      <c r="A1857">
        <v>1855</v>
      </c>
      <c r="B1857" s="4">
        <v>14</v>
      </c>
    </row>
    <row r="1858" spans="1:2" x14ac:dyDescent="0.25">
      <c r="A1858">
        <v>1856</v>
      </c>
      <c r="B1858" s="4">
        <v>14</v>
      </c>
    </row>
    <row r="1859" spans="1:2" x14ac:dyDescent="0.25">
      <c r="A1859">
        <v>1857</v>
      </c>
      <c r="B1859" s="4">
        <v>14</v>
      </c>
    </row>
    <row r="1860" spans="1:2" x14ac:dyDescent="0.25">
      <c r="A1860">
        <v>1858</v>
      </c>
      <c r="B1860" s="4">
        <v>14</v>
      </c>
    </row>
    <row r="1861" spans="1:2" x14ac:dyDescent="0.25">
      <c r="A1861">
        <v>1859</v>
      </c>
      <c r="B1861" s="4">
        <v>14</v>
      </c>
    </row>
    <row r="1862" spans="1:2" x14ac:dyDescent="0.25">
      <c r="A1862">
        <v>1860</v>
      </c>
      <c r="B1862" s="4">
        <v>14</v>
      </c>
    </row>
    <row r="1863" spans="1:2" x14ac:dyDescent="0.25">
      <c r="A1863">
        <v>1861</v>
      </c>
      <c r="B1863" s="4">
        <v>14</v>
      </c>
    </row>
    <row r="1864" spans="1:2" x14ac:dyDescent="0.25">
      <c r="A1864">
        <v>1862</v>
      </c>
      <c r="B1864" s="4">
        <v>14</v>
      </c>
    </row>
    <row r="1865" spans="1:2" x14ac:dyDescent="0.25">
      <c r="A1865">
        <v>1863</v>
      </c>
      <c r="B1865" s="4">
        <v>14</v>
      </c>
    </row>
    <row r="1866" spans="1:2" x14ac:dyDescent="0.25">
      <c r="A1866">
        <v>1864</v>
      </c>
      <c r="B1866" s="4">
        <v>14</v>
      </c>
    </row>
    <row r="1867" spans="1:2" x14ac:dyDescent="0.25">
      <c r="A1867">
        <v>1865</v>
      </c>
      <c r="B1867" s="4">
        <v>14</v>
      </c>
    </row>
    <row r="1868" spans="1:2" x14ac:dyDescent="0.25">
      <c r="A1868">
        <v>1866</v>
      </c>
      <c r="B1868" s="4">
        <v>14</v>
      </c>
    </row>
    <row r="1869" spans="1:2" x14ac:dyDescent="0.25">
      <c r="A1869">
        <v>1867</v>
      </c>
      <c r="B1869" s="4">
        <v>14</v>
      </c>
    </row>
    <row r="1870" spans="1:2" x14ac:dyDescent="0.25">
      <c r="A1870">
        <v>1868</v>
      </c>
      <c r="B1870" s="4">
        <v>14</v>
      </c>
    </row>
    <row r="1871" spans="1:2" x14ac:dyDescent="0.25">
      <c r="A1871">
        <v>1869</v>
      </c>
      <c r="B1871" s="4">
        <v>14</v>
      </c>
    </row>
    <row r="1872" spans="1:2" x14ac:dyDescent="0.25">
      <c r="A1872">
        <v>1870</v>
      </c>
      <c r="B1872" s="4">
        <v>14</v>
      </c>
    </row>
    <row r="1873" spans="1:2" x14ac:dyDescent="0.25">
      <c r="A1873">
        <v>1871</v>
      </c>
      <c r="B1873" s="4">
        <v>14</v>
      </c>
    </row>
    <row r="1874" spans="1:2" x14ac:dyDescent="0.25">
      <c r="A1874">
        <v>1872</v>
      </c>
      <c r="B1874" s="4">
        <v>14</v>
      </c>
    </row>
    <row r="1875" spans="1:2" x14ac:dyDescent="0.25">
      <c r="A1875">
        <v>1873</v>
      </c>
      <c r="B1875" s="4">
        <v>14</v>
      </c>
    </row>
    <row r="1876" spans="1:2" x14ac:dyDescent="0.25">
      <c r="A1876">
        <v>1874</v>
      </c>
      <c r="B1876" s="4">
        <v>14</v>
      </c>
    </row>
    <row r="1877" spans="1:2" x14ac:dyDescent="0.25">
      <c r="A1877">
        <v>1875</v>
      </c>
      <c r="B1877" s="4">
        <v>14</v>
      </c>
    </row>
    <row r="1878" spans="1:2" x14ac:dyDescent="0.25">
      <c r="A1878">
        <v>1876</v>
      </c>
      <c r="B1878" s="4">
        <v>14</v>
      </c>
    </row>
    <row r="1879" spans="1:2" x14ac:dyDescent="0.25">
      <c r="A1879">
        <v>1877</v>
      </c>
      <c r="B1879" s="4">
        <v>14</v>
      </c>
    </row>
    <row r="1880" spans="1:2" x14ac:dyDescent="0.25">
      <c r="A1880">
        <v>1878</v>
      </c>
      <c r="B1880" s="4">
        <v>14</v>
      </c>
    </row>
    <row r="1881" spans="1:2" x14ac:dyDescent="0.25">
      <c r="A1881">
        <v>1879</v>
      </c>
      <c r="B1881" s="4">
        <v>14</v>
      </c>
    </row>
    <row r="1882" spans="1:2" x14ac:dyDescent="0.25">
      <c r="A1882">
        <v>1880</v>
      </c>
      <c r="B1882" s="4">
        <v>14</v>
      </c>
    </row>
    <row r="1883" spans="1:2" x14ac:dyDescent="0.25">
      <c r="A1883">
        <v>1881</v>
      </c>
      <c r="B1883" s="4">
        <v>14</v>
      </c>
    </row>
    <row r="1884" spans="1:2" x14ac:dyDescent="0.25">
      <c r="A1884">
        <v>1882</v>
      </c>
      <c r="B1884" s="4">
        <v>14</v>
      </c>
    </row>
    <row r="1885" spans="1:2" x14ac:dyDescent="0.25">
      <c r="A1885">
        <v>1883</v>
      </c>
      <c r="B1885" s="4">
        <v>14</v>
      </c>
    </row>
    <row r="1886" spans="1:2" x14ac:dyDescent="0.25">
      <c r="A1886">
        <v>1884</v>
      </c>
      <c r="B1886" s="4">
        <v>14</v>
      </c>
    </row>
    <row r="1887" spans="1:2" x14ac:dyDescent="0.25">
      <c r="A1887">
        <v>1885</v>
      </c>
      <c r="B1887" s="4">
        <v>14</v>
      </c>
    </row>
    <row r="1888" spans="1:2" x14ac:dyDescent="0.25">
      <c r="A1888">
        <v>1886</v>
      </c>
      <c r="B1888" s="4">
        <v>14</v>
      </c>
    </row>
    <row r="1889" spans="1:2" x14ac:dyDescent="0.25">
      <c r="A1889">
        <v>1887</v>
      </c>
      <c r="B1889" s="4">
        <v>14</v>
      </c>
    </row>
    <row r="1890" spans="1:2" x14ac:dyDescent="0.25">
      <c r="A1890">
        <v>1888</v>
      </c>
      <c r="B1890" s="4">
        <v>14</v>
      </c>
    </row>
    <row r="1891" spans="1:2" x14ac:dyDescent="0.25">
      <c r="A1891">
        <v>1889</v>
      </c>
      <c r="B1891" s="4">
        <v>14</v>
      </c>
    </row>
    <row r="1892" spans="1:2" x14ac:dyDescent="0.25">
      <c r="A1892">
        <v>1890</v>
      </c>
      <c r="B1892" s="4">
        <v>14</v>
      </c>
    </row>
    <row r="1893" spans="1:2" x14ac:dyDescent="0.25">
      <c r="A1893">
        <v>1891</v>
      </c>
      <c r="B1893" s="4">
        <v>14</v>
      </c>
    </row>
    <row r="1894" spans="1:2" x14ac:dyDescent="0.25">
      <c r="A1894">
        <v>1892</v>
      </c>
      <c r="B1894" s="4">
        <v>14</v>
      </c>
    </row>
    <row r="1895" spans="1:2" x14ac:dyDescent="0.25">
      <c r="A1895">
        <v>1893</v>
      </c>
      <c r="B1895" s="4">
        <v>14</v>
      </c>
    </row>
    <row r="1896" spans="1:2" x14ac:dyDescent="0.25">
      <c r="A1896">
        <v>1894</v>
      </c>
      <c r="B1896" s="4">
        <v>14</v>
      </c>
    </row>
    <row r="1897" spans="1:2" x14ac:dyDescent="0.25">
      <c r="A1897">
        <v>1895</v>
      </c>
      <c r="B1897" s="4">
        <v>14</v>
      </c>
    </row>
    <row r="1898" spans="1:2" x14ac:dyDescent="0.25">
      <c r="A1898">
        <v>1896</v>
      </c>
      <c r="B1898" s="4">
        <v>14</v>
      </c>
    </row>
    <row r="1899" spans="1:2" x14ac:dyDescent="0.25">
      <c r="A1899">
        <v>1897</v>
      </c>
      <c r="B1899" s="4">
        <v>14</v>
      </c>
    </row>
    <row r="1900" spans="1:2" x14ac:dyDescent="0.25">
      <c r="A1900">
        <v>1898</v>
      </c>
      <c r="B1900" s="4">
        <v>14</v>
      </c>
    </row>
    <row r="1901" spans="1:2" x14ac:dyDescent="0.25">
      <c r="A1901">
        <v>1899</v>
      </c>
      <c r="B1901" s="4">
        <v>14</v>
      </c>
    </row>
    <row r="1902" spans="1:2" x14ac:dyDescent="0.25">
      <c r="A1902">
        <v>1900</v>
      </c>
      <c r="B1902" s="4">
        <v>14</v>
      </c>
    </row>
    <row r="1903" spans="1:2" x14ac:dyDescent="0.25">
      <c r="A1903">
        <v>1901</v>
      </c>
      <c r="B1903" s="4">
        <v>15</v>
      </c>
    </row>
    <row r="1904" spans="1:2" x14ac:dyDescent="0.25">
      <c r="A1904">
        <v>1902</v>
      </c>
      <c r="B1904" s="4">
        <v>15</v>
      </c>
    </row>
    <row r="1905" spans="1:2" x14ac:dyDescent="0.25">
      <c r="A1905">
        <v>1903</v>
      </c>
      <c r="B1905" s="4">
        <v>15</v>
      </c>
    </row>
    <row r="1906" spans="1:2" x14ac:dyDescent="0.25">
      <c r="A1906">
        <v>1904</v>
      </c>
      <c r="B1906" s="4">
        <v>15</v>
      </c>
    </row>
    <row r="1907" spans="1:2" x14ac:dyDescent="0.25">
      <c r="A1907">
        <v>1905</v>
      </c>
      <c r="B1907" s="4">
        <v>15</v>
      </c>
    </row>
    <row r="1908" spans="1:2" x14ac:dyDescent="0.25">
      <c r="A1908">
        <v>1906</v>
      </c>
      <c r="B1908" s="4">
        <v>15</v>
      </c>
    </row>
    <row r="1909" spans="1:2" x14ac:dyDescent="0.25">
      <c r="A1909">
        <v>1907</v>
      </c>
      <c r="B1909" s="4">
        <v>15</v>
      </c>
    </row>
    <row r="1910" spans="1:2" x14ac:dyDescent="0.25">
      <c r="A1910">
        <v>1908</v>
      </c>
      <c r="B1910" s="4">
        <v>15</v>
      </c>
    </row>
    <row r="1911" spans="1:2" x14ac:dyDescent="0.25">
      <c r="A1911">
        <v>1909</v>
      </c>
      <c r="B1911" s="4">
        <v>15</v>
      </c>
    </row>
    <row r="1912" spans="1:2" x14ac:dyDescent="0.25">
      <c r="A1912">
        <v>1910</v>
      </c>
      <c r="B1912" s="4">
        <v>15</v>
      </c>
    </row>
    <row r="1913" spans="1:2" x14ac:dyDescent="0.25">
      <c r="A1913">
        <v>1911</v>
      </c>
      <c r="B1913" s="4">
        <v>15</v>
      </c>
    </row>
    <row r="1914" spans="1:2" x14ac:dyDescent="0.25">
      <c r="A1914">
        <v>1912</v>
      </c>
      <c r="B1914" s="4">
        <v>15</v>
      </c>
    </row>
    <row r="1915" spans="1:2" x14ac:dyDescent="0.25">
      <c r="A1915">
        <v>1913</v>
      </c>
      <c r="B1915" s="4">
        <v>15</v>
      </c>
    </row>
    <row r="1916" spans="1:2" x14ac:dyDescent="0.25">
      <c r="A1916">
        <v>1914</v>
      </c>
      <c r="B1916" s="4">
        <v>15</v>
      </c>
    </row>
    <row r="1917" spans="1:2" x14ac:dyDescent="0.25">
      <c r="A1917">
        <v>1915</v>
      </c>
      <c r="B1917" s="4">
        <v>15</v>
      </c>
    </row>
    <row r="1918" spans="1:2" x14ac:dyDescent="0.25">
      <c r="A1918">
        <v>1916</v>
      </c>
      <c r="B1918" s="4">
        <v>15</v>
      </c>
    </row>
    <row r="1919" spans="1:2" x14ac:dyDescent="0.25">
      <c r="A1919">
        <v>1917</v>
      </c>
      <c r="B1919" s="4">
        <v>15</v>
      </c>
    </row>
    <row r="1920" spans="1:2" x14ac:dyDescent="0.25">
      <c r="A1920">
        <v>1918</v>
      </c>
      <c r="B1920" s="4">
        <v>15</v>
      </c>
    </row>
    <row r="1921" spans="1:2" x14ac:dyDescent="0.25">
      <c r="A1921">
        <v>1919</v>
      </c>
      <c r="B1921" s="4">
        <v>15</v>
      </c>
    </row>
    <row r="1922" spans="1:2" x14ac:dyDescent="0.25">
      <c r="A1922">
        <v>1920</v>
      </c>
      <c r="B1922" s="4">
        <v>15</v>
      </c>
    </row>
    <row r="1923" spans="1:2" x14ac:dyDescent="0.25">
      <c r="A1923">
        <v>1921</v>
      </c>
      <c r="B1923" s="4">
        <v>15</v>
      </c>
    </row>
    <row r="1924" spans="1:2" x14ac:dyDescent="0.25">
      <c r="A1924">
        <v>1922</v>
      </c>
      <c r="B1924" s="4">
        <v>15</v>
      </c>
    </row>
    <row r="1925" spans="1:2" x14ac:dyDescent="0.25">
      <c r="A1925">
        <v>1923</v>
      </c>
      <c r="B1925" s="4">
        <v>15</v>
      </c>
    </row>
    <row r="1926" spans="1:2" x14ac:dyDescent="0.25">
      <c r="A1926">
        <v>1924</v>
      </c>
      <c r="B1926" s="4">
        <v>15</v>
      </c>
    </row>
    <row r="1927" spans="1:2" x14ac:dyDescent="0.25">
      <c r="A1927">
        <v>1925</v>
      </c>
      <c r="B1927" s="4">
        <v>15</v>
      </c>
    </row>
    <row r="1928" spans="1:2" x14ac:dyDescent="0.25">
      <c r="A1928">
        <v>1926</v>
      </c>
      <c r="B1928" s="4">
        <v>15</v>
      </c>
    </row>
    <row r="1929" spans="1:2" x14ac:dyDescent="0.25">
      <c r="A1929">
        <v>1927</v>
      </c>
      <c r="B1929" s="4">
        <v>15</v>
      </c>
    </row>
    <row r="1930" spans="1:2" x14ac:dyDescent="0.25">
      <c r="A1930">
        <v>1928</v>
      </c>
      <c r="B1930" s="4">
        <v>15</v>
      </c>
    </row>
    <row r="1931" spans="1:2" x14ac:dyDescent="0.25">
      <c r="A1931">
        <v>1929</v>
      </c>
      <c r="B1931" s="4">
        <v>15</v>
      </c>
    </row>
    <row r="1932" spans="1:2" x14ac:dyDescent="0.25">
      <c r="A1932">
        <v>1930</v>
      </c>
      <c r="B1932" s="4">
        <v>15</v>
      </c>
    </row>
    <row r="1933" spans="1:2" x14ac:dyDescent="0.25">
      <c r="A1933">
        <v>1931</v>
      </c>
      <c r="B1933" s="4">
        <v>15</v>
      </c>
    </row>
    <row r="1934" spans="1:2" x14ac:dyDescent="0.25">
      <c r="A1934">
        <v>1932</v>
      </c>
      <c r="B1934" s="4">
        <v>15</v>
      </c>
    </row>
    <row r="1935" spans="1:2" x14ac:dyDescent="0.25">
      <c r="A1935">
        <v>1933</v>
      </c>
      <c r="B1935" s="4">
        <v>15</v>
      </c>
    </row>
    <row r="1936" spans="1:2" x14ac:dyDescent="0.25">
      <c r="A1936">
        <v>1934</v>
      </c>
      <c r="B1936" s="4">
        <v>15</v>
      </c>
    </row>
    <row r="1937" spans="1:2" x14ac:dyDescent="0.25">
      <c r="A1937">
        <v>1935</v>
      </c>
      <c r="B1937" s="4">
        <v>15</v>
      </c>
    </row>
    <row r="1938" spans="1:2" x14ac:dyDescent="0.25">
      <c r="A1938">
        <v>1936</v>
      </c>
      <c r="B1938" s="4">
        <v>15</v>
      </c>
    </row>
    <row r="1939" spans="1:2" x14ac:dyDescent="0.25">
      <c r="A1939">
        <v>1937</v>
      </c>
      <c r="B1939" s="4">
        <v>15</v>
      </c>
    </row>
    <row r="1940" spans="1:2" x14ac:dyDescent="0.25">
      <c r="A1940">
        <v>1938</v>
      </c>
      <c r="B1940" s="4">
        <v>15</v>
      </c>
    </row>
    <row r="1941" spans="1:2" x14ac:dyDescent="0.25">
      <c r="A1941">
        <v>1939</v>
      </c>
      <c r="B1941" s="4">
        <v>15</v>
      </c>
    </row>
    <row r="1942" spans="1:2" x14ac:dyDescent="0.25">
      <c r="A1942">
        <v>1940</v>
      </c>
      <c r="B1942" s="4">
        <v>15</v>
      </c>
    </row>
    <row r="1943" spans="1:2" x14ac:dyDescent="0.25">
      <c r="A1943">
        <v>1941</v>
      </c>
      <c r="B1943" s="4">
        <v>15</v>
      </c>
    </row>
    <row r="1944" spans="1:2" x14ac:dyDescent="0.25">
      <c r="A1944">
        <v>1942</v>
      </c>
      <c r="B1944" s="4">
        <v>15</v>
      </c>
    </row>
    <row r="1945" spans="1:2" x14ac:dyDescent="0.25">
      <c r="A1945">
        <v>1943</v>
      </c>
      <c r="B1945" s="4">
        <v>15</v>
      </c>
    </row>
    <row r="1946" spans="1:2" x14ac:dyDescent="0.25">
      <c r="A1946">
        <v>1944</v>
      </c>
      <c r="B1946" s="4">
        <v>15</v>
      </c>
    </row>
    <row r="1947" spans="1:2" x14ac:dyDescent="0.25">
      <c r="A1947">
        <v>1945</v>
      </c>
      <c r="B1947" s="4">
        <v>15</v>
      </c>
    </row>
    <row r="1948" spans="1:2" x14ac:dyDescent="0.25">
      <c r="A1948">
        <v>1946</v>
      </c>
      <c r="B1948" s="4">
        <v>15</v>
      </c>
    </row>
    <row r="1949" spans="1:2" x14ac:dyDescent="0.25">
      <c r="A1949">
        <v>1947</v>
      </c>
      <c r="B1949" s="4">
        <v>15</v>
      </c>
    </row>
    <row r="1950" spans="1:2" x14ac:dyDescent="0.25">
      <c r="A1950">
        <v>1948</v>
      </c>
      <c r="B1950" s="4">
        <v>15</v>
      </c>
    </row>
    <row r="1951" spans="1:2" x14ac:dyDescent="0.25">
      <c r="A1951">
        <v>1949</v>
      </c>
      <c r="B1951" s="4">
        <v>15</v>
      </c>
    </row>
    <row r="1952" spans="1:2" x14ac:dyDescent="0.25">
      <c r="A1952">
        <v>1950</v>
      </c>
      <c r="B1952" s="4">
        <v>15</v>
      </c>
    </row>
    <row r="1953" spans="1:2" x14ac:dyDescent="0.25">
      <c r="A1953">
        <v>1951</v>
      </c>
      <c r="B1953" s="4">
        <v>15</v>
      </c>
    </row>
    <row r="1954" spans="1:2" x14ac:dyDescent="0.25">
      <c r="A1954">
        <v>1952</v>
      </c>
      <c r="B1954" s="4">
        <v>15</v>
      </c>
    </row>
    <row r="1955" spans="1:2" x14ac:dyDescent="0.25">
      <c r="A1955">
        <v>1953</v>
      </c>
      <c r="B1955" s="4">
        <v>15</v>
      </c>
    </row>
    <row r="1956" spans="1:2" x14ac:dyDescent="0.25">
      <c r="A1956">
        <v>1954</v>
      </c>
      <c r="B1956" s="4">
        <v>15</v>
      </c>
    </row>
    <row r="1957" spans="1:2" x14ac:dyDescent="0.25">
      <c r="A1957">
        <v>1955</v>
      </c>
      <c r="B1957" s="4">
        <v>15</v>
      </c>
    </row>
    <row r="1958" spans="1:2" x14ac:dyDescent="0.25">
      <c r="A1958">
        <v>1956</v>
      </c>
      <c r="B1958" s="4">
        <v>15</v>
      </c>
    </row>
    <row r="1959" spans="1:2" x14ac:dyDescent="0.25">
      <c r="A1959">
        <v>1957</v>
      </c>
      <c r="B1959" s="4">
        <v>15</v>
      </c>
    </row>
    <row r="1960" spans="1:2" x14ac:dyDescent="0.25">
      <c r="A1960">
        <v>1958</v>
      </c>
      <c r="B1960" s="4">
        <v>15</v>
      </c>
    </row>
    <row r="1961" spans="1:2" x14ac:dyDescent="0.25">
      <c r="A1961">
        <v>1959</v>
      </c>
      <c r="B1961" s="4">
        <v>15</v>
      </c>
    </row>
    <row r="1962" spans="1:2" x14ac:dyDescent="0.25">
      <c r="A1962">
        <v>1960</v>
      </c>
      <c r="B1962" s="4">
        <v>15</v>
      </c>
    </row>
    <row r="1963" spans="1:2" x14ac:dyDescent="0.25">
      <c r="A1963">
        <v>1961</v>
      </c>
      <c r="B1963" s="4">
        <v>15</v>
      </c>
    </row>
    <row r="1964" spans="1:2" x14ac:dyDescent="0.25">
      <c r="A1964">
        <v>1962</v>
      </c>
      <c r="B1964" s="4">
        <v>15</v>
      </c>
    </row>
    <row r="1965" spans="1:2" x14ac:dyDescent="0.25">
      <c r="A1965">
        <v>1963</v>
      </c>
      <c r="B1965" s="4">
        <v>15</v>
      </c>
    </row>
    <row r="1966" spans="1:2" x14ac:dyDescent="0.25">
      <c r="A1966">
        <v>1964</v>
      </c>
      <c r="B1966" s="4">
        <v>15</v>
      </c>
    </row>
    <row r="1967" spans="1:2" x14ac:dyDescent="0.25">
      <c r="A1967">
        <v>1965</v>
      </c>
      <c r="B1967" s="4">
        <v>15</v>
      </c>
    </row>
    <row r="1968" spans="1:2" x14ac:dyDescent="0.25">
      <c r="A1968">
        <v>1966</v>
      </c>
      <c r="B1968" s="4">
        <v>15</v>
      </c>
    </row>
    <row r="1969" spans="1:2" x14ac:dyDescent="0.25">
      <c r="A1969">
        <v>1967</v>
      </c>
      <c r="B1969" s="4">
        <v>15</v>
      </c>
    </row>
    <row r="1970" spans="1:2" x14ac:dyDescent="0.25">
      <c r="A1970">
        <v>1968</v>
      </c>
      <c r="B1970" s="4">
        <v>15</v>
      </c>
    </row>
    <row r="1971" spans="1:2" x14ac:dyDescent="0.25">
      <c r="A1971">
        <v>1969</v>
      </c>
      <c r="B1971" s="4">
        <v>15</v>
      </c>
    </row>
    <row r="1972" spans="1:2" x14ac:dyDescent="0.25">
      <c r="A1972">
        <v>1970</v>
      </c>
      <c r="B1972" s="4">
        <v>15</v>
      </c>
    </row>
    <row r="1973" spans="1:2" x14ac:dyDescent="0.25">
      <c r="A1973">
        <v>1971</v>
      </c>
      <c r="B1973" s="4">
        <v>15</v>
      </c>
    </row>
    <row r="1974" spans="1:2" x14ac:dyDescent="0.25">
      <c r="A1974">
        <v>1972</v>
      </c>
      <c r="B1974" s="4">
        <v>15</v>
      </c>
    </row>
    <row r="1975" spans="1:2" x14ac:dyDescent="0.25">
      <c r="A1975">
        <v>1973</v>
      </c>
      <c r="B1975" s="4">
        <v>15</v>
      </c>
    </row>
    <row r="1976" spans="1:2" x14ac:dyDescent="0.25">
      <c r="A1976">
        <v>1974</v>
      </c>
      <c r="B1976" s="4">
        <v>15</v>
      </c>
    </row>
    <row r="1977" spans="1:2" x14ac:dyDescent="0.25">
      <c r="A1977">
        <v>1975</v>
      </c>
      <c r="B1977" s="4">
        <v>15</v>
      </c>
    </row>
    <row r="1978" spans="1:2" x14ac:dyDescent="0.25">
      <c r="A1978">
        <v>1976</v>
      </c>
      <c r="B1978" s="4">
        <v>15</v>
      </c>
    </row>
    <row r="1979" spans="1:2" x14ac:dyDescent="0.25">
      <c r="A1979">
        <v>1977</v>
      </c>
      <c r="B1979" s="4">
        <v>15</v>
      </c>
    </row>
    <row r="1980" spans="1:2" x14ac:dyDescent="0.25">
      <c r="A1980">
        <v>1978</v>
      </c>
      <c r="B1980" s="4">
        <v>15</v>
      </c>
    </row>
    <row r="1981" spans="1:2" x14ac:dyDescent="0.25">
      <c r="A1981">
        <v>1979</v>
      </c>
      <c r="B1981" s="4">
        <v>15</v>
      </c>
    </row>
    <row r="1982" spans="1:2" x14ac:dyDescent="0.25">
      <c r="A1982">
        <v>1980</v>
      </c>
      <c r="B1982" s="4">
        <v>15</v>
      </c>
    </row>
    <row r="1983" spans="1:2" x14ac:dyDescent="0.25">
      <c r="A1983">
        <v>1981</v>
      </c>
      <c r="B1983" s="4">
        <v>15</v>
      </c>
    </row>
    <row r="1984" spans="1:2" x14ac:dyDescent="0.25">
      <c r="A1984">
        <v>1982</v>
      </c>
      <c r="B1984" s="4">
        <v>15</v>
      </c>
    </row>
    <row r="1985" spans="1:2" x14ac:dyDescent="0.25">
      <c r="A1985">
        <v>1983</v>
      </c>
      <c r="B1985" s="4">
        <v>15</v>
      </c>
    </row>
    <row r="1986" spans="1:2" x14ac:dyDescent="0.25">
      <c r="A1986">
        <v>1984</v>
      </c>
      <c r="B1986" s="4">
        <v>15</v>
      </c>
    </row>
    <row r="1987" spans="1:2" x14ac:dyDescent="0.25">
      <c r="A1987">
        <v>1985</v>
      </c>
      <c r="B1987" s="4">
        <v>15</v>
      </c>
    </row>
    <row r="1988" spans="1:2" x14ac:dyDescent="0.25">
      <c r="A1988">
        <v>1986</v>
      </c>
      <c r="B1988" s="4">
        <v>15</v>
      </c>
    </row>
    <row r="1989" spans="1:2" x14ac:dyDescent="0.25">
      <c r="A1989">
        <v>1987</v>
      </c>
      <c r="B1989" s="4">
        <v>15</v>
      </c>
    </row>
    <row r="1990" spans="1:2" x14ac:dyDescent="0.25">
      <c r="A1990">
        <v>1988</v>
      </c>
      <c r="B1990" s="4">
        <v>15</v>
      </c>
    </row>
    <row r="1991" spans="1:2" x14ac:dyDescent="0.25">
      <c r="A1991">
        <v>1989</v>
      </c>
      <c r="B1991" s="4">
        <v>15</v>
      </c>
    </row>
    <row r="1992" spans="1:2" x14ac:dyDescent="0.25">
      <c r="A1992">
        <v>1990</v>
      </c>
      <c r="B1992" s="4">
        <v>15</v>
      </c>
    </row>
    <row r="1993" spans="1:2" x14ac:dyDescent="0.25">
      <c r="A1993">
        <v>1991</v>
      </c>
      <c r="B1993" s="4">
        <v>15</v>
      </c>
    </row>
    <row r="1994" spans="1:2" x14ac:dyDescent="0.25">
      <c r="A1994">
        <v>1992</v>
      </c>
      <c r="B1994" s="4">
        <v>15</v>
      </c>
    </row>
    <row r="1995" spans="1:2" x14ac:dyDescent="0.25">
      <c r="A1995">
        <v>1993</v>
      </c>
      <c r="B1995" s="4">
        <v>15</v>
      </c>
    </row>
    <row r="1996" spans="1:2" x14ac:dyDescent="0.25">
      <c r="A1996">
        <v>1994</v>
      </c>
      <c r="B1996" s="4">
        <v>15</v>
      </c>
    </row>
    <row r="1997" spans="1:2" x14ac:dyDescent="0.25">
      <c r="A1997">
        <v>1995</v>
      </c>
      <c r="B1997" s="4">
        <v>15</v>
      </c>
    </row>
    <row r="1998" spans="1:2" x14ac:dyDescent="0.25">
      <c r="A1998">
        <v>1996</v>
      </c>
      <c r="B1998" s="4">
        <v>15</v>
      </c>
    </row>
    <row r="1999" spans="1:2" x14ac:dyDescent="0.25">
      <c r="A1999">
        <v>1997</v>
      </c>
      <c r="B1999" s="4">
        <v>15</v>
      </c>
    </row>
    <row r="2000" spans="1:2" x14ac:dyDescent="0.25">
      <c r="A2000">
        <v>1998</v>
      </c>
      <c r="B2000" s="4">
        <v>15</v>
      </c>
    </row>
    <row r="2001" spans="1:2" x14ac:dyDescent="0.25">
      <c r="A2001">
        <v>1999</v>
      </c>
      <c r="B2001" s="4">
        <v>15</v>
      </c>
    </row>
    <row r="2002" spans="1:2" x14ac:dyDescent="0.25">
      <c r="A2002">
        <v>2000</v>
      </c>
      <c r="B2002" s="4">
        <v>15</v>
      </c>
    </row>
    <row r="2003" spans="1:2" x14ac:dyDescent="0.25">
      <c r="A2003">
        <v>2001</v>
      </c>
      <c r="B2003" s="4">
        <v>16</v>
      </c>
    </row>
    <row r="2004" spans="1:2" x14ac:dyDescent="0.25">
      <c r="A2004">
        <v>2002</v>
      </c>
      <c r="B2004" s="4">
        <v>16</v>
      </c>
    </row>
    <row r="2005" spans="1:2" x14ac:dyDescent="0.25">
      <c r="A2005">
        <v>2003</v>
      </c>
      <c r="B2005" s="4">
        <v>16</v>
      </c>
    </row>
    <row r="2006" spans="1:2" x14ac:dyDescent="0.25">
      <c r="A2006">
        <v>2004</v>
      </c>
      <c r="B2006" s="4">
        <v>16</v>
      </c>
    </row>
    <row r="2007" spans="1:2" x14ac:dyDescent="0.25">
      <c r="A2007">
        <v>2005</v>
      </c>
      <c r="B2007" s="4">
        <v>16</v>
      </c>
    </row>
    <row r="2008" spans="1:2" x14ac:dyDescent="0.25">
      <c r="A2008">
        <v>2006</v>
      </c>
      <c r="B2008" s="4">
        <v>16</v>
      </c>
    </row>
    <row r="2009" spans="1:2" x14ac:dyDescent="0.25">
      <c r="A2009">
        <v>2007</v>
      </c>
      <c r="B2009" s="4">
        <v>16</v>
      </c>
    </row>
    <row r="2010" spans="1:2" x14ac:dyDescent="0.25">
      <c r="A2010">
        <v>2008</v>
      </c>
      <c r="B2010" s="4">
        <v>16</v>
      </c>
    </row>
    <row r="2011" spans="1:2" x14ac:dyDescent="0.25">
      <c r="A2011">
        <v>2009</v>
      </c>
      <c r="B2011" s="4">
        <v>16</v>
      </c>
    </row>
    <row r="2012" spans="1:2" x14ac:dyDescent="0.25">
      <c r="A2012">
        <v>2010</v>
      </c>
      <c r="B2012" s="4">
        <v>16</v>
      </c>
    </row>
    <row r="2013" spans="1:2" x14ac:dyDescent="0.25">
      <c r="A2013">
        <v>2011</v>
      </c>
      <c r="B2013" s="4">
        <v>16</v>
      </c>
    </row>
    <row r="2014" spans="1:2" x14ac:dyDescent="0.25">
      <c r="A2014">
        <v>2012</v>
      </c>
      <c r="B2014" s="4">
        <v>16</v>
      </c>
    </row>
    <row r="2015" spans="1:2" x14ac:dyDescent="0.25">
      <c r="A2015">
        <v>2013</v>
      </c>
      <c r="B2015" s="4">
        <v>16</v>
      </c>
    </row>
    <row r="2016" spans="1:2" x14ac:dyDescent="0.25">
      <c r="A2016">
        <v>2014</v>
      </c>
      <c r="B2016" s="4">
        <v>16</v>
      </c>
    </row>
    <row r="2017" spans="1:2" x14ac:dyDescent="0.25">
      <c r="A2017">
        <v>2015</v>
      </c>
      <c r="B2017" s="4">
        <v>16</v>
      </c>
    </row>
    <row r="2018" spans="1:2" x14ac:dyDescent="0.25">
      <c r="A2018">
        <v>2016</v>
      </c>
      <c r="B2018" s="4">
        <v>16</v>
      </c>
    </row>
    <row r="2019" spans="1:2" x14ac:dyDescent="0.25">
      <c r="A2019">
        <v>2017</v>
      </c>
      <c r="B2019" s="4">
        <v>16</v>
      </c>
    </row>
    <row r="2020" spans="1:2" x14ac:dyDescent="0.25">
      <c r="A2020">
        <v>2018</v>
      </c>
      <c r="B2020" s="4">
        <v>16</v>
      </c>
    </row>
    <row r="2021" spans="1:2" x14ac:dyDescent="0.25">
      <c r="A2021">
        <v>2019</v>
      </c>
      <c r="B2021" s="4">
        <v>16</v>
      </c>
    </row>
    <row r="2022" spans="1:2" x14ac:dyDescent="0.25">
      <c r="A2022">
        <v>2020</v>
      </c>
      <c r="B2022" s="4">
        <v>16</v>
      </c>
    </row>
    <row r="2023" spans="1:2" x14ac:dyDescent="0.25">
      <c r="A2023">
        <v>2021</v>
      </c>
      <c r="B2023" s="4">
        <v>16</v>
      </c>
    </row>
    <row r="2024" spans="1:2" x14ac:dyDescent="0.25">
      <c r="A2024">
        <v>2022</v>
      </c>
      <c r="B2024" s="4">
        <v>16</v>
      </c>
    </row>
    <row r="2025" spans="1:2" x14ac:dyDescent="0.25">
      <c r="A2025">
        <v>2023</v>
      </c>
      <c r="B2025" s="4">
        <v>16</v>
      </c>
    </row>
    <row r="2026" spans="1:2" x14ac:dyDescent="0.25">
      <c r="A2026">
        <v>2024</v>
      </c>
      <c r="B2026" s="4">
        <v>16</v>
      </c>
    </row>
    <row r="2027" spans="1:2" x14ac:dyDescent="0.25">
      <c r="A2027">
        <v>2025</v>
      </c>
      <c r="B2027" s="4">
        <v>16</v>
      </c>
    </row>
    <row r="2028" spans="1:2" x14ac:dyDescent="0.25">
      <c r="A2028">
        <v>2026</v>
      </c>
      <c r="B2028" s="4">
        <v>16</v>
      </c>
    </row>
    <row r="2029" spans="1:2" x14ac:dyDescent="0.25">
      <c r="A2029">
        <v>2027</v>
      </c>
      <c r="B2029" s="4">
        <v>16</v>
      </c>
    </row>
    <row r="2030" spans="1:2" x14ac:dyDescent="0.25">
      <c r="A2030">
        <v>2028</v>
      </c>
      <c r="B2030" s="4">
        <v>16</v>
      </c>
    </row>
    <row r="2031" spans="1:2" x14ac:dyDescent="0.25">
      <c r="A2031">
        <v>2029</v>
      </c>
      <c r="B2031" s="4">
        <v>16</v>
      </c>
    </row>
    <row r="2032" spans="1:2" x14ac:dyDescent="0.25">
      <c r="A2032">
        <v>2030</v>
      </c>
      <c r="B2032" s="4">
        <v>16</v>
      </c>
    </row>
    <row r="2033" spans="1:2" x14ac:dyDescent="0.25">
      <c r="A2033">
        <v>2031</v>
      </c>
      <c r="B2033" s="4">
        <v>16</v>
      </c>
    </row>
    <row r="2034" spans="1:2" x14ac:dyDescent="0.25">
      <c r="A2034">
        <v>2032</v>
      </c>
      <c r="B2034" s="4">
        <v>16</v>
      </c>
    </row>
    <row r="2035" spans="1:2" x14ac:dyDescent="0.25">
      <c r="A2035">
        <v>2033</v>
      </c>
      <c r="B2035" s="4">
        <v>16</v>
      </c>
    </row>
    <row r="2036" spans="1:2" x14ac:dyDescent="0.25">
      <c r="A2036">
        <v>2034</v>
      </c>
      <c r="B2036" s="4">
        <v>16</v>
      </c>
    </row>
    <row r="2037" spans="1:2" x14ac:dyDescent="0.25">
      <c r="A2037">
        <v>2035</v>
      </c>
      <c r="B2037" s="4">
        <v>16</v>
      </c>
    </row>
    <row r="2038" spans="1:2" x14ac:dyDescent="0.25">
      <c r="A2038">
        <v>2036</v>
      </c>
      <c r="B2038" s="4">
        <v>16</v>
      </c>
    </row>
    <row r="2039" spans="1:2" x14ac:dyDescent="0.25">
      <c r="A2039">
        <v>2037</v>
      </c>
      <c r="B2039" s="4">
        <v>16</v>
      </c>
    </row>
    <row r="2040" spans="1:2" x14ac:dyDescent="0.25">
      <c r="A2040">
        <v>2038</v>
      </c>
      <c r="B2040" s="4">
        <v>16</v>
      </c>
    </row>
    <row r="2041" spans="1:2" x14ac:dyDescent="0.25">
      <c r="A2041">
        <v>2039</v>
      </c>
      <c r="B2041" s="4">
        <v>16</v>
      </c>
    </row>
    <row r="2042" spans="1:2" x14ac:dyDescent="0.25">
      <c r="A2042">
        <v>2040</v>
      </c>
      <c r="B2042" s="4">
        <v>16</v>
      </c>
    </row>
    <row r="2043" spans="1:2" x14ac:dyDescent="0.25">
      <c r="A2043">
        <v>2041</v>
      </c>
      <c r="B2043" s="4">
        <v>16</v>
      </c>
    </row>
    <row r="2044" spans="1:2" x14ac:dyDescent="0.25">
      <c r="A2044">
        <v>2042</v>
      </c>
      <c r="B2044" s="4">
        <v>16</v>
      </c>
    </row>
    <row r="2045" spans="1:2" x14ac:dyDescent="0.25">
      <c r="A2045">
        <v>2043</v>
      </c>
      <c r="B2045" s="4">
        <v>16</v>
      </c>
    </row>
    <row r="2046" spans="1:2" x14ac:dyDescent="0.25">
      <c r="A2046">
        <v>2044</v>
      </c>
      <c r="B2046" s="4">
        <v>16</v>
      </c>
    </row>
    <row r="2047" spans="1:2" x14ac:dyDescent="0.25">
      <c r="A2047">
        <v>2045</v>
      </c>
      <c r="B2047" s="4">
        <v>16</v>
      </c>
    </row>
    <row r="2048" spans="1:2" x14ac:dyDescent="0.25">
      <c r="A2048">
        <v>2046</v>
      </c>
      <c r="B2048" s="4">
        <v>16</v>
      </c>
    </row>
    <row r="2049" spans="1:2" x14ac:dyDescent="0.25">
      <c r="A2049">
        <v>2047</v>
      </c>
      <c r="B2049" s="4">
        <v>16</v>
      </c>
    </row>
    <row r="2050" spans="1:2" x14ac:dyDescent="0.25">
      <c r="A2050">
        <v>2048</v>
      </c>
      <c r="B2050" s="4">
        <v>16</v>
      </c>
    </row>
    <row r="2051" spans="1:2" x14ac:dyDescent="0.25">
      <c r="A2051">
        <v>2049</v>
      </c>
      <c r="B2051" s="4">
        <v>16</v>
      </c>
    </row>
    <row r="2052" spans="1:2" x14ac:dyDescent="0.25">
      <c r="A2052">
        <v>2050</v>
      </c>
      <c r="B2052" s="4">
        <v>16</v>
      </c>
    </row>
    <row r="2053" spans="1:2" x14ac:dyDescent="0.25">
      <c r="A2053">
        <v>2051</v>
      </c>
      <c r="B2053" s="4">
        <v>16</v>
      </c>
    </row>
    <row r="2054" spans="1:2" x14ac:dyDescent="0.25">
      <c r="A2054">
        <v>2052</v>
      </c>
      <c r="B2054" s="4">
        <v>16</v>
      </c>
    </row>
    <row r="2055" spans="1:2" x14ac:dyDescent="0.25">
      <c r="A2055">
        <v>2053</v>
      </c>
      <c r="B2055" s="4">
        <v>16</v>
      </c>
    </row>
    <row r="2056" spans="1:2" x14ac:dyDescent="0.25">
      <c r="A2056">
        <v>2054</v>
      </c>
      <c r="B2056" s="4">
        <v>16</v>
      </c>
    </row>
    <row r="2057" spans="1:2" x14ac:dyDescent="0.25">
      <c r="A2057">
        <v>2055</v>
      </c>
      <c r="B2057" s="4">
        <v>16</v>
      </c>
    </row>
    <row r="2058" spans="1:2" x14ac:dyDescent="0.25">
      <c r="A2058">
        <v>2056</v>
      </c>
      <c r="B2058" s="4">
        <v>16</v>
      </c>
    </row>
    <row r="2059" spans="1:2" x14ac:dyDescent="0.25">
      <c r="A2059">
        <v>2057</v>
      </c>
      <c r="B2059" s="4">
        <v>16</v>
      </c>
    </row>
    <row r="2060" spans="1:2" x14ac:dyDescent="0.25">
      <c r="A2060">
        <v>2058</v>
      </c>
      <c r="B2060" s="4">
        <v>16</v>
      </c>
    </row>
    <row r="2061" spans="1:2" x14ac:dyDescent="0.25">
      <c r="A2061">
        <v>2059</v>
      </c>
      <c r="B2061" s="4">
        <v>16</v>
      </c>
    </row>
    <row r="2062" spans="1:2" x14ac:dyDescent="0.25">
      <c r="A2062">
        <v>2060</v>
      </c>
      <c r="B2062" s="4">
        <v>16</v>
      </c>
    </row>
    <row r="2063" spans="1:2" x14ac:dyDescent="0.25">
      <c r="A2063">
        <v>2061</v>
      </c>
      <c r="B2063" s="4">
        <v>16</v>
      </c>
    </row>
    <row r="2064" spans="1:2" x14ac:dyDescent="0.25">
      <c r="A2064">
        <v>2062</v>
      </c>
      <c r="B2064" s="4">
        <v>16</v>
      </c>
    </row>
    <row r="2065" spans="1:2" x14ac:dyDescent="0.25">
      <c r="A2065">
        <v>2063</v>
      </c>
      <c r="B2065" s="4">
        <v>16</v>
      </c>
    </row>
    <row r="2066" spans="1:2" x14ac:dyDescent="0.25">
      <c r="A2066">
        <v>2064</v>
      </c>
      <c r="B2066" s="4">
        <v>16</v>
      </c>
    </row>
    <row r="2067" spans="1:2" x14ac:dyDescent="0.25">
      <c r="A2067">
        <v>2065</v>
      </c>
      <c r="B2067" s="4">
        <v>16</v>
      </c>
    </row>
    <row r="2068" spans="1:2" x14ac:dyDescent="0.25">
      <c r="A2068">
        <v>2066</v>
      </c>
      <c r="B2068" s="4">
        <v>16</v>
      </c>
    </row>
    <row r="2069" spans="1:2" x14ac:dyDescent="0.25">
      <c r="A2069">
        <v>2067</v>
      </c>
      <c r="B2069" s="4">
        <v>16</v>
      </c>
    </row>
    <row r="2070" spans="1:2" x14ac:dyDescent="0.25">
      <c r="A2070">
        <v>2068</v>
      </c>
      <c r="B2070" s="4">
        <v>16</v>
      </c>
    </row>
    <row r="2071" spans="1:2" x14ac:dyDescent="0.25">
      <c r="A2071">
        <v>2069</v>
      </c>
      <c r="B2071" s="4">
        <v>16</v>
      </c>
    </row>
    <row r="2072" spans="1:2" x14ac:dyDescent="0.25">
      <c r="A2072">
        <v>2070</v>
      </c>
      <c r="B2072" s="4">
        <v>16</v>
      </c>
    </row>
    <row r="2073" spans="1:2" x14ac:dyDescent="0.25">
      <c r="A2073">
        <v>2071</v>
      </c>
      <c r="B2073" s="4">
        <v>16</v>
      </c>
    </row>
    <row r="2074" spans="1:2" x14ac:dyDescent="0.25">
      <c r="A2074">
        <v>2072</v>
      </c>
      <c r="B2074" s="4">
        <v>16</v>
      </c>
    </row>
    <row r="2075" spans="1:2" x14ac:dyDescent="0.25">
      <c r="A2075">
        <v>2073</v>
      </c>
      <c r="B2075" s="4">
        <v>16</v>
      </c>
    </row>
    <row r="2076" spans="1:2" x14ac:dyDescent="0.25">
      <c r="A2076">
        <v>2074</v>
      </c>
      <c r="B2076" s="4">
        <v>16</v>
      </c>
    </row>
    <row r="2077" spans="1:2" x14ac:dyDescent="0.25">
      <c r="A2077">
        <v>2075</v>
      </c>
      <c r="B2077" s="4">
        <v>16</v>
      </c>
    </row>
    <row r="2078" spans="1:2" x14ac:dyDescent="0.25">
      <c r="A2078">
        <v>2076</v>
      </c>
      <c r="B2078" s="4">
        <v>16</v>
      </c>
    </row>
    <row r="2079" spans="1:2" x14ac:dyDescent="0.25">
      <c r="A2079">
        <v>2077</v>
      </c>
      <c r="B2079" s="4">
        <v>16</v>
      </c>
    </row>
    <row r="2080" spans="1:2" x14ac:dyDescent="0.25">
      <c r="A2080">
        <v>2078</v>
      </c>
      <c r="B2080" s="4">
        <v>16</v>
      </c>
    </row>
    <row r="2081" spans="1:2" x14ac:dyDescent="0.25">
      <c r="A2081">
        <v>2079</v>
      </c>
      <c r="B2081" s="4">
        <v>16</v>
      </c>
    </row>
    <row r="2082" spans="1:2" x14ac:dyDescent="0.25">
      <c r="A2082">
        <v>2080</v>
      </c>
      <c r="B2082" s="4">
        <v>16</v>
      </c>
    </row>
    <row r="2083" spans="1:2" x14ac:dyDescent="0.25">
      <c r="A2083">
        <v>2081</v>
      </c>
      <c r="B2083" s="4">
        <v>16</v>
      </c>
    </row>
    <row r="2084" spans="1:2" x14ac:dyDescent="0.25">
      <c r="A2084">
        <v>2082</v>
      </c>
      <c r="B2084" s="4">
        <v>16</v>
      </c>
    </row>
    <row r="2085" spans="1:2" x14ac:dyDescent="0.25">
      <c r="A2085">
        <v>2083</v>
      </c>
      <c r="B2085" s="4">
        <v>16</v>
      </c>
    </row>
    <row r="2086" spans="1:2" x14ac:dyDescent="0.25">
      <c r="A2086">
        <v>2084</v>
      </c>
      <c r="B2086" s="4">
        <v>16</v>
      </c>
    </row>
    <row r="2087" spans="1:2" x14ac:dyDescent="0.25">
      <c r="A2087">
        <v>2085</v>
      </c>
      <c r="B2087" s="4">
        <v>16</v>
      </c>
    </row>
    <row r="2088" spans="1:2" x14ac:dyDescent="0.25">
      <c r="A2088">
        <v>2086</v>
      </c>
      <c r="B2088" s="4">
        <v>16</v>
      </c>
    </row>
    <row r="2089" spans="1:2" x14ac:dyDescent="0.25">
      <c r="A2089">
        <v>2087</v>
      </c>
      <c r="B2089" s="4">
        <v>16</v>
      </c>
    </row>
    <row r="2090" spans="1:2" x14ac:dyDescent="0.25">
      <c r="A2090">
        <v>2088</v>
      </c>
      <c r="B2090" s="4">
        <v>16</v>
      </c>
    </row>
    <row r="2091" spans="1:2" x14ac:dyDescent="0.25">
      <c r="A2091">
        <v>2089</v>
      </c>
      <c r="B2091" s="4">
        <v>16</v>
      </c>
    </row>
    <row r="2092" spans="1:2" x14ac:dyDescent="0.25">
      <c r="A2092">
        <v>2090</v>
      </c>
      <c r="B2092" s="4">
        <v>16</v>
      </c>
    </row>
    <row r="2093" spans="1:2" x14ac:dyDescent="0.25">
      <c r="A2093">
        <v>2091</v>
      </c>
      <c r="B2093" s="4">
        <v>16</v>
      </c>
    </row>
    <row r="2094" spans="1:2" x14ac:dyDescent="0.25">
      <c r="A2094">
        <v>2092</v>
      </c>
      <c r="B2094" s="4">
        <v>16</v>
      </c>
    </row>
    <row r="2095" spans="1:2" x14ac:dyDescent="0.25">
      <c r="A2095">
        <v>2093</v>
      </c>
      <c r="B2095" s="4">
        <v>16</v>
      </c>
    </row>
    <row r="2096" spans="1:2" x14ac:dyDescent="0.25">
      <c r="A2096">
        <v>2094</v>
      </c>
      <c r="B2096" s="4">
        <v>16</v>
      </c>
    </row>
    <row r="2097" spans="1:2" x14ac:dyDescent="0.25">
      <c r="A2097">
        <v>2095</v>
      </c>
      <c r="B2097" s="4">
        <v>16</v>
      </c>
    </row>
    <row r="2098" spans="1:2" x14ac:dyDescent="0.25">
      <c r="A2098">
        <v>2096</v>
      </c>
      <c r="B2098" s="4">
        <v>16</v>
      </c>
    </row>
    <row r="2099" spans="1:2" x14ac:dyDescent="0.25">
      <c r="A2099">
        <v>2097</v>
      </c>
      <c r="B2099" s="4">
        <v>16</v>
      </c>
    </row>
    <row r="2100" spans="1:2" x14ac:dyDescent="0.25">
      <c r="A2100">
        <v>2098</v>
      </c>
      <c r="B2100" s="4">
        <v>16</v>
      </c>
    </row>
    <row r="2101" spans="1:2" x14ac:dyDescent="0.25">
      <c r="A2101">
        <v>2099</v>
      </c>
      <c r="B2101" s="4">
        <v>16</v>
      </c>
    </row>
    <row r="2102" spans="1:2" x14ac:dyDescent="0.25">
      <c r="A2102">
        <v>2100</v>
      </c>
      <c r="B2102" s="4">
        <v>16</v>
      </c>
    </row>
    <row r="2103" spans="1:2" x14ac:dyDescent="0.25">
      <c r="A2103">
        <v>2101</v>
      </c>
      <c r="B2103" s="4">
        <v>17</v>
      </c>
    </row>
    <row r="2104" spans="1:2" x14ac:dyDescent="0.25">
      <c r="A2104">
        <v>2102</v>
      </c>
      <c r="B2104" s="4">
        <v>17</v>
      </c>
    </row>
    <row r="2105" spans="1:2" x14ac:dyDescent="0.25">
      <c r="A2105">
        <v>2103</v>
      </c>
      <c r="B2105" s="4">
        <v>17</v>
      </c>
    </row>
    <row r="2106" spans="1:2" x14ac:dyDescent="0.25">
      <c r="A2106">
        <v>2104</v>
      </c>
      <c r="B2106" s="4">
        <v>17</v>
      </c>
    </row>
    <row r="2107" spans="1:2" x14ac:dyDescent="0.25">
      <c r="A2107">
        <v>2105</v>
      </c>
      <c r="B2107" s="4">
        <v>17</v>
      </c>
    </row>
    <row r="2108" spans="1:2" x14ac:dyDescent="0.25">
      <c r="A2108">
        <v>2106</v>
      </c>
      <c r="B2108" s="4">
        <v>17</v>
      </c>
    </row>
    <row r="2109" spans="1:2" x14ac:dyDescent="0.25">
      <c r="A2109">
        <v>2107</v>
      </c>
      <c r="B2109" s="4">
        <v>17</v>
      </c>
    </row>
    <row r="2110" spans="1:2" x14ac:dyDescent="0.25">
      <c r="A2110">
        <v>2108</v>
      </c>
      <c r="B2110" s="4">
        <v>17</v>
      </c>
    </row>
    <row r="2111" spans="1:2" x14ac:dyDescent="0.25">
      <c r="A2111">
        <v>2109</v>
      </c>
      <c r="B2111" s="4">
        <v>17</v>
      </c>
    </row>
    <row r="2112" spans="1:2" x14ac:dyDescent="0.25">
      <c r="A2112">
        <v>2110</v>
      </c>
      <c r="B2112" s="4">
        <v>17</v>
      </c>
    </row>
    <row r="2113" spans="1:2" x14ac:dyDescent="0.25">
      <c r="A2113">
        <v>2111</v>
      </c>
      <c r="B2113" s="4">
        <v>17</v>
      </c>
    </row>
    <row r="2114" spans="1:2" x14ac:dyDescent="0.25">
      <c r="A2114">
        <v>2112</v>
      </c>
      <c r="B2114" s="4">
        <v>17</v>
      </c>
    </row>
    <row r="2115" spans="1:2" x14ac:dyDescent="0.25">
      <c r="A2115">
        <v>2113</v>
      </c>
      <c r="B2115" s="4">
        <v>17</v>
      </c>
    </row>
    <row r="2116" spans="1:2" x14ac:dyDescent="0.25">
      <c r="A2116">
        <v>2114</v>
      </c>
      <c r="B2116" s="4">
        <v>17</v>
      </c>
    </row>
    <row r="2117" spans="1:2" x14ac:dyDescent="0.25">
      <c r="A2117">
        <v>2115</v>
      </c>
      <c r="B2117" s="4">
        <v>17</v>
      </c>
    </row>
    <row r="2118" spans="1:2" x14ac:dyDescent="0.25">
      <c r="A2118">
        <v>2116</v>
      </c>
      <c r="B2118" s="4">
        <v>17</v>
      </c>
    </row>
    <row r="2119" spans="1:2" x14ac:dyDescent="0.25">
      <c r="A2119">
        <v>2117</v>
      </c>
      <c r="B2119" s="4">
        <v>17</v>
      </c>
    </row>
    <row r="2120" spans="1:2" x14ac:dyDescent="0.25">
      <c r="A2120">
        <v>2118</v>
      </c>
      <c r="B2120" s="4">
        <v>17</v>
      </c>
    </row>
    <row r="2121" spans="1:2" x14ac:dyDescent="0.25">
      <c r="A2121">
        <v>2119</v>
      </c>
      <c r="B2121" s="4">
        <v>17</v>
      </c>
    </row>
    <row r="2122" spans="1:2" x14ac:dyDescent="0.25">
      <c r="A2122">
        <v>2120</v>
      </c>
      <c r="B2122" s="4">
        <v>17</v>
      </c>
    </row>
    <row r="2123" spans="1:2" x14ac:dyDescent="0.25">
      <c r="A2123">
        <v>2121</v>
      </c>
      <c r="B2123" s="4">
        <v>17</v>
      </c>
    </row>
    <row r="2124" spans="1:2" x14ac:dyDescent="0.25">
      <c r="A2124">
        <v>2122</v>
      </c>
      <c r="B2124" s="4">
        <v>17</v>
      </c>
    </row>
    <row r="2125" spans="1:2" x14ac:dyDescent="0.25">
      <c r="A2125">
        <v>2123</v>
      </c>
      <c r="B2125" s="4">
        <v>17</v>
      </c>
    </row>
    <row r="2126" spans="1:2" x14ac:dyDescent="0.25">
      <c r="A2126">
        <v>2124</v>
      </c>
      <c r="B2126" s="4">
        <v>17</v>
      </c>
    </row>
    <row r="2127" spans="1:2" x14ac:dyDescent="0.25">
      <c r="A2127">
        <v>2125</v>
      </c>
      <c r="B2127" s="4">
        <v>17</v>
      </c>
    </row>
    <row r="2128" spans="1:2" x14ac:dyDescent="0.25">
      <c r="A2128">
        <v>2126</v>
      </c>
      <c r="B2128" s="4">
        <v>17</v>
      </c>
    </row>
    <row r="2129" spans="1:2" x14ac:dyDescent="0.25">
      <c r="A2129">
        <v>2127</v>
      </c>
      <c r="B2129" s="4">
        <v>17</v>
      </c>
    </row>
    <row r="2130" spans="1:2" x14ac:dyDescent="0.25">
      <c r="A2130">
        <v>2128</v>
      </c>
      <c r="B2130" s="4">
        <v>17</v>
      </c>
    </row>
    <row r="2131" spans="1:2" x14ac:dyDescent="0.25">
      <c r="A2131">
        <v>2129</v>
      </c>
      <c r="B2131" s="4">
        <v>17</v>
      </c>
    </row>
    <row r="2132" spans="1:2" x14ac:dyDescent="0.25">
      <c r="A2132">
        <v>2130</v>
      </c>
      <c r="B2132" s="4">
        <v>17</v>
      </c>
    </row>
    <row r="2133" spans="1:2" x14ac:dyDescent="0.25">
      <c r="A2133">
        <v>2131</v>
      </c>
      <c r="B2133" s="4">
        <v>17</v>
      </c>
    </row>
    <row r="2134" spans="1:2" x14ac:dyDescent="0.25">
      <c r="A2134">
        <v>2132</v>
      </c>
      <c r="B2134" s="4">
        <v>17</v>
      </c>
    </row>
    <row r="2135" spans="1:2" x14ac:dyDescent="0.25">
      <c r="A2135">
        <v>2133</v>
      </c>
      <c r="B2135" s="4">
        <v>17</v>
      </c>
    </row>
    <row r="2136" spans="1:2" x14ac:dyDescent="0.25">
      <c r="A2136">
        <v>2134</v>
      </c>
      <c r="B2136" s="4">
        <v>17</v>
      </c>
    </row>
    <row r="2137" spans="1:2" x14ac:dyDescent="0.25">
      <c r="A2137">
        <v>2135</v>
      </c>
      <c r="B2137" s="4">
        <v>17</v>
      </c>
    </row>
    <row r="2138" spans="1:2" x14ac:dyDescent="0.25">
      <c r="A2138">
        <v>2136</v>
      </c>
      <c r="B2138" s="4">
        <v>17</v>
      </c>
    </row>
    <row r="2139" spans="1:2" x14ac:dyDescent="0.25">
      <c r="A2139">
        <v>2137</v>
      </c>
      <c r="B2139" s="4">
        <v>17</v>
      </c>
    </row>
    <row r="2140" spans="1:2" x14ac:dyDescent="0.25">
      <c r="A2140">
        <v>2138</v>
      </c>
      <c r="B2140" s="4">
        <v>17</v>
      </c>
    </row>
    <row r="2141" spans="1:2" x14ac:dyDescent="0.25">
      <c r="A2141">
        <v>2139</v>
      </c>
      <c r="B2141" s="4">
        <v>17</v>
      </c>
    </row>
    <row r="2142" spans="1:2" x14ac:dyDescent="0.25">
      <c r="A2142">
        <v>2140</v>
      </c>
      <c r="B2142" s="4">
        <v>17</v>
      </c>
    </row>
    <row r="2143" spans="1:2" x14ac:dyDescent="0.25">
      <c r="A2143">
        <v>2141</v>
      </c>
      <c r="B2143" s="4">
        <v>17</v>
      </c>
    </row>
    <row r="2144" spans="1:2" x14ac:dyDescent="0.25">
      <c r="A2144">
        <v>2142</v>
      </c>
      <c r="B2144" s="4">
        <v>17</v>
      </c>
    </row>
    <row r="2145" spans="1:2" x14ac:dyDescent="0.25">
      <c r="A2145">
        <v>2143</v>
      </c>
      <c r="B2145" s="4">
        <v>17</v>
      </c>
    </row>
    <row r="2146" spans="1:2" x14ac:dyDescent="0.25">
      <c r="A2146">
        <v>2144</v>
      </c>
      <c r="B2146" s="4">
        <v>17</v>
      </c>
    </row>
    <row r="2147" spans="1:2" x14ac:dyDescent="0.25">
      <c r="A2147">
        <v>2145</v>
      </c>
      <c r="B2147" s="4">
        <v>17</v>
      </c>
    </row>
    <row r="2148" spans="1:2" x14ac:dyDescent="0.25">
      <c r="A2148">
        <v>2146</v>
      </c>
      <c r="B2148" s="4">
        <v>17</v>
      </c>
    </row>
    <row r="2149" spans="1:2" x14ac:dyDescent="0.25">
      <c r="A2149">
        <v>2147</v>
      </c>
      <c r="B2149" s="4">
        <v>17</v>
      </c>
    </row>
    <row r="2150" spans="1:2" x14ac:dyDescent="0.25">
      <c r="A2150">
        <v>2148</v>
      </c>
      <c r="B2150" s="4">
        <v>17</v>
      </c>
    </row>
    <row r="2151" spans="1:2" x14ac:dyDescent="0.25">
      <c r="A2151">
        <v>2149</v>
      </c>
      <c r="B2151" s="4">
        <v>17</v>
      </c>
    </row>
    <row r="2152" spans="1:2" x14ac:dyDescent="0.25">
      <c r="A2152">
        <v>2150</v>
      </c>
      <c r="B2152" s="4">
        <v>17</v>
      </c>
    </row>
    <row r="2153" spans="1:2" x14ac:dyDescent="0.25">
      <c r="A2153">
        <v>2151</v>
      </c>
      <c r="B2153" s="4">
        <v>17</v>
      </c>
    </row>
    <row r="2154" spans="1:2" x14ac:dyDescent="0.25">
      <c r="A2154">
        <v>2152</v>
      </c>
      <c r="B2154" s="4">
        <v>17</v>
      </c>
    </row>
    <row r="2155" spans="1:2" x14ac:dyDescent="0.25">
      <c r="A2155">
        <v>2153</v>
      </c>
      <c r="B2155" s="4">
        <v>17</v>
      </c>
    </row>
    <row r="2156" spans="1:2" x14ac:dyDescent="0.25">
      <c r="A2156">
        <v>2154</v>
      </c>
      <c r="B2156" s="4">
        <v>17</v>
      </c>
    </row>
    <row r="2157" spans="1:2" x14ac:dyDescent="0.25">
      <c r="A2157">
        <v>2155</v>
      </c>
      <c r="B2157" s="4">
        <v>17</v>
      </c>
    </row>
    <row r="2158" spans="1:2" x14ac:dyDescent="0.25">
      <c r="A2158">
        <v>2156</v>
      </c>
      <c r="B2158" s="4">
        <v>17</v>
      </c>
    </row>
    <row r="2159" spans="1:2" x14ac:dyDescent="0.25">
      <c r="A2159">
        <v>2157</v>
      </c>
      <c r="B2159" s="4">
        <v>17</v>
      </c>
    </row>
    <row r="2160" spans="1:2" x14ac:dyDescent="0.25">
      <c r="A2160">
        <v>2158</v>
      </c>
      <c r="B2160" s="4">
        <v>17</v>
      </c>
    </row>
    <row r="2161" spans="1:2" x14ac:dyDescent="0.25">
      <c r="A2161">
        <v>2159</v>
      </c>
      <c r="B2161" s="4">
        <v>17</v>
      </c>
    </row>
    <row r="2162" spans="1:2" x14ac:dyDescent="0.25">
      <c r="A2162">
        <v>2160</v>
      </c>
      <c r="B2162" s="4">
        <v>17</v>
      </c>
    </row>
    <row r="2163" spans="1:2" x14ac:dyDescent="0.25">
      <c r="A2163">
        <v>2161</v>
      </c>
      <c r="B2163" s="4">
        <v>17</v>
      </c>
    </row>
    <row r="2164" spans="1:2" x14ac:dyDescent="0.25">
      <c r="A2164">
        <v>2162</v>
      </c>
      <c r="B2164" s="4">
        <v>17</v>
      </c>
    </row>
    <row r="2165" spans="1:2" x14ac:dyDescent="0.25">
      <c r="A2165">
        <v>2163</v>
      </c>
      <c r="B2165" s="4">
        <v>17</v>
      </c>
    </row>
    <row r="2166" spans="1:2" x14ac:dyDescent="0.25">
      <c r="A2166">
        <v>2164</v>
      </c>
      <c r="B2166" s="4">
        <v>17</v>
      </c>
    </row>
    <row r="2167" spans="1:2" x14ac:dyDescent="0.25">
      <c r="A2167">
        <v>2165</v>
      </c>
      <c r="B2167" s="4">
        <v>17</v>
      </c>
    </row>
    <row r="2168" spans="1:2" x14ac:dyDescent="0.25">
      <c r="A2168">
        <v>2166</v>
      </c>
      <c r="B2168" s="4">
        <v>17</v>
      </c>
    </row>
    <row r="2169" spans="1:2" x14ac:dyDescent="0.25">
      <c r="A2169">
        <v>2167</v>
      </c>
      <c r="B2169" s="4">
        <v>17</v>
      </c>
    </row>
    <row r="2170" spans="1:2" x14ac:dyDescent="0.25">
      <c r="A2170">
        <v>2168</v>
      </c>
      <c r="B2170" s="4">
        <v>17</v>
      </c>
    </row>
    <row r="2171" spans="1:2" x14ac:dyDescent="0.25">
      <c r="A2171">
        <v>2169</v>
      </c>
      <c r="B2171" s="4">
        <v>17</v>
      </c>
    </row>
    <row r="2172" spans="1:2" x14ac:dyDescent="0.25">
      <c r="A2172">
        <v>2170</v>
      </c>
      <c r="B2172" s="4">
        <v>17</v>
      </c>
    </row>
    <row r="2173" spans="1:2" x14ac:dyDescent="0.25">
      <c r="A2173">
        <v>2171</v>
      </c>
      <c r="B2173" s="4">
        <v>17</v>
      </c>
    </row>
    <row r="2174" spans="1:2" x14ac:dyDescent="0.25">
      <c r="A2174">
        <v>2172</v>
      </c>
      <c r="B2174" s="4">
        <v>17</v>
      </c>
    </row>
    <row r="2175" spans="1:2" x14ac:dyDescent="0.25">
      <c r="A2175">
        <v>2173</v>
      </c>
      <c r="B2175" s="4">
        <v>17</v>
      </c>
    </row>
    <row r="2176" spans="1:2" x14ac:dyDescent="0.25">
      <c r="A2176">
        <v>2174</v>
      </c>
      <c r="B2176" s="4">
        <v>17</v>
      </c>
    </row>
    <row r="2177" spans="1:2" x14ac:dyDescent="0.25">
      <c r="A2177">
        <v>2175</v>
      </c>
      <c r="B2177" s="4">
        <v>17</v>
      </c>
    </row>
    <row r="2178" spans="1:2" x14ac:dyDescent="0.25">
      <c r="A2178">
        <v>2176</v>
      </c>
      <c r="B2178" s="4">
        <v>17</v>
      </c>
    </row>
    <row r="2179" spans="1:2" x14ac:dyDescent="0.25">
      <c r="A2179">
        <v>2177</v>
      </c>
      <c r="B2179" s="4">
        <v>17</v>
      </c>
    </row>
    <row r="2180" spans="1:2" x14ac:dyDescent="0.25">
      <c r="A2180">
        <v>2178</v>
      </c>
      <c r="B2180" s="4">
        <v>17</v>
      </c>
    </row>
    <row r="2181" spans="1:2" x14ac:dyDescent="0.25">
      <c r="A2181">
        <v>2179</v>
      </c>
      <c r="B2181" s="4">
        <v>17</v>
      </c>
    </row>
    <row r="2182" spans="1:2" x14ac:dyDescent="0.25">
      <c r="A2182">
        <v>2180</v>
      </c>
      <c r="B2182" s="4">
        <v>17</v>
      </c>
    </row>
    <row r="2183" spans="1:2" x14ac:dyDescent="0.25">
      <c r="A2183">
        <v>2181</v>
      </c>
      <c r="B2183" s="4">
        <v>17</v>
      </c>
    </row>
    <row r="2184" spans="1:2" x14ac:dyDescent="0.25">
      <c r="A2184">
        <v>2182</v>
      </c>
      <c r="B2184" s="4">
        <v>17</v>
      </c>
    </row>
    <row r="2185" spans="1:2" x14ac:dyDescent="0.25">
      <c r="A2185">
        <v>2183</v>
      </c>
      <c r="B2185" s="4">
        <v>17</v>
      </c>
    </row>
    <row r="2186" spans="1:2" x14ac:dyDescent="0.25">
      <c r="A2186">
        <v>2184</v>
      </c>
      <c r="B2186" s="4">
        <v>17</v>
      </c>
    </row>
    <row r="2187" spans="1:2" x14ac:dyDescent="0.25">
      <c r="A2187">
        <v>2185</v>
      </c>
      <c r="B2187" s="4">
        <v>17</v>
      </c>
    </row>
    <row r="2188" spans="1:2" x14ac:dyDescent="0.25">
      <c r="A2188">
        <v>2186</v>
      </c>
      <c r="B2188" s="4">
        <v>17</v>
      </c>
    </row>
    <row r="2189" spans="1:2" x14ac:dyDescent="0.25">
      <c r="A2189">
        <v>2187</v>
      </c>
      <c r="B2189" s="4">
        <v>17</v>
      </c>
    </row>
    <row r="2190" spans="1:2" x14ac:dyDescent="0.25">
      <c r="A2190">
        <v>2188</v>
      </c>
      <c r="B2190" s="4">
        <v>17</v>
      </c>
    </row>
    <row r="2191" spans="1:2" x14ac:dyDescent="0.25">
      <c r="A2191">
        <v>2189</v>
      </c>
      <c r="B2191" s="4">
        <v>17</v>
      </c>
    </row>
    <row r="2192" spans="1:2" x14ac:dyDescent="0.25">
      <c r="A2192">
        <v>2190</v>
      </c>
      <c r="B2192" s="4">
        <v>17</v>
      </c>
    </row>
    <row r="2193" spans="1:2" x14ac:dyDescent="0.25">
      <c r="A2193">
        <v>2191</v>
      </c>
      <c r="B2193" s="4">
        <v>17</v>
      </c>
    </row>
    <row r="2194" spans="1:2" x14ac:dyDescent="0.25">
      <c r="A2194">
        <v>2192</v>
      </c>
      <c r="B2194" s="4">
        <v>17</v>
      </c>
    </row>
    <row r="2195" spans="1:2" x14ac:dyDescent="0.25">
      <c r="A2195">
        <v>2193</v>
      </c>
      <c r="B2195" s="4">
        <v>17</v>
      </c>
    </row>
    <row r="2196" spans="1:2" x14ac:dyDescent="0.25">
      <c r="A2196">
        <v>2194</v>
      </c>
      <c r="B2196" s="4">
        <v>17</v>
      </c>
    </row>
    <row r="2197" spans="1:2" x14ac:dyDescent="0.25">
      <c r="A2197">
        <v>2195</v>
      </c>
      <c r="B2197" s="4">
        <v>17</v>
      </c>
    </row>
    <row r="2198" spans="1:2" x14ac:dyDescent="0.25">
      <c r="A2198">
        <v>2196</v>
      </c>
      <c r="B2198" s="4">
        <v>17</v>
      </c>
    </row>
    <row r="2199" spans="1:2" x14ac:dyDescent="0.25">
      <c r="A2199">
        <v>2197</v>
      </c>
      <c r="B2199" s="4">
        <v>17</v>
      </c>
    </row>
    <row r="2200" spans="1:2" x14ac:dyDescent="0.25">
      <c r="A2200">
        <v>2198</v>
      </c>
      <c r="B2200" s="4">
        <v>17</v>
      </c>
    </row>
    <row r="2201" spans="1:2" x14ac:dyDescent="0.25">
      <c r="A2201">
        <v>2199</v>
      </c>
      <c r="B2201" s="4">
        <v>17</v>
      </c>
    </row>
    <row r="2202" spans="1:2" x14ac:dyDescent="0.25">
      <c r="A2202">
        <v>2200</v>
      </c>
      <c r="B2202" s="4">
        <v>17</v>
      </c>
    </row>
    <row r="2203" spans="1:2" x14ac:dyDescent="0.25">
      <c r="A2203">
        <v>2201</v>
      </c>
      <c r="B2203" s="4">
        <v>18</v>
      </c>
    </row>
    <row r="2204" spans="1:2" x14ac:dyDescent="0.25">
      <c r="A2204">
        <v>2202</v>
      </c>
      <c r="B2204" s="4">
        <v>18</v>
      </c>
    </row>
    <row r="2205" spans="1:2" x14ac:dyDescent="0.25">
      <c r="A2205">
        <v>2203</v>
      </c>
      <c r="B2205" s="4">
        <v>18</v>
      </c>
    </row>
    <row r="2206" spans="1:2" x14ac:dyDescent="0.25">
      <c r="A2206">
        <v>2204</v>
      </c>
      <c r="B2206" s="4">
        <v>18</v>
      </c>
    </row>
    <row r="2207" spans="1:2" x14ac:dyDescent="0.25">
      <c r="A2207">
        <v>2205</v>
      </c>
      <c r="B2207" s="4">
        <v>18</v>
      </c>
    </row>
    <row r="2208" spans="1:2" x14ac:dyDescent="0.25">
      <c r="A2208">
        <v>2206</v>
      </c>
      <c r="B2208" s="4">
        <v>18</v>
      </c>
    </row>
    <row r="2209" spans="1:2" x14ac:dyDescent="0.25">
      <c r="A2209">
        <v>2207</v>
      </c>
      <c r="B2209" s="4">
        <v>18</v>
      </c>
    </row>
    <row r="2210" spans="1:2" x14ac:dyDescent="0.25">
      <c r="A2210">
        <v>2208</v>
      </c>
      <c r="B2210" s="4">
        <v>18</v>
      </c>
    </row>
    <row r="2211" spans="1:2" x14ac:dyDescent="0.25">
      <c r="A2211">
        <v>2209</v>
      </c>
      <c r="B2211" s="4">
        <v>18</v>
      </c>
    </row>
    <row r="2212" spans="1:2" x14ac:dyDescent="0.25">
      <c r="A2212">
        <v>2210</v>
      </c>
      <c r="B2212" s="4">
        <v>18</v>
      </c>
    </row>
    <row r="2213" spans="1:2" x14ac:dyDescent="0.25">
      <c r="A2213">
        <v>2211</v>
      </c>
      <c r="B2213" s="4">
        <v>18</v>
      </c>
    </row>
    <row r="2214" spans="1:2" x14ac:dyDescent="0.25">
      <c r="A2214">
        <v>2212</v>
      </c>
      <c r="B2214" s="4">
        <v>18</v>
      </c>
    </row>
    <row r="2215" spans="1:2" x14ac:dyDescent="0.25">
      <c r="A2215">
        <v>2213</v>
      </c>
      <c r="B2215" s="4">
        <v>18</v>
      </c>
    </row>
    <row r="2216" spans="1:2" x14ac:dyDescent="0.25">
      <c r="A2216">
        <v>2214</v>
      </c>
      <c r="B2216" s="4">
        <v>18</v>
      </c>
    </row>
    <row r="2217" spans="1:2" x14ac:dyDescent="0.25">
      <c r="A2217">
        <v>2215</v>
      </c>
      <c r="B2217" s="4">
        <v>18</v>
      </c>
    </row>
    <row r="2218" spans="1:2" x14ac:dyDescent="0.25">
      <c r="A2218">
        <v>2216</v>
      </c>
      <c r="B2218" s="4">
        <v>18</v>
      </c>
    </row>
    <row r="2219" spans="1:2" x14ac:dyDescent="0.25">
      <c r="A2219">
        <v>2217</v>
      </c>
      <c r="B2219" s="4">
        <v>18</v>
      </c>
    </row>
    <row r="2220" spans="1:2" x14ac:dyDescent="0.25">
      <c r="A2220">
        <v>2218</v>
      </c>
      <c r="B2220" s="4">
        <v>18</v>
      </c>
    </row>
    <row r="2221" spans="1:2" x14ac:dyDescent="0.25">
      <c r="A2221">
        <v>2219</v>
      </c>
      <c r="B2221" s="4">
        <v>18</v>
      </c>
    </row>
    <row r="2222" spans="1:2" x14ac:dyDescent="0.25">
      <c r="A2222">
        <v>2220</v>
      </c>
      <c r="B2222" s="4">
        <v>18</v>
      </c>
    </row>
    <row r="2223" spans="1:2" x14ac:dyDescent="0.25">
      <c r="A2223">
        <v>2221</v>
      </c>
      <c r="B2223" s="4">
        <v>18</v>
      </c>
    </row>
    <row r="2224" spans="1:2" x14ac:dyDescent="0.25">
      <c r="A2224">
        <v>2222</v>
      </c>
      <c r="B2224" s="4">
        <v>18</v>
      </c>
    </row>
    <row r="2225" spans="1:2" x14ac:dyDescent="0.25">
      <c r="A2225">
        <v>2223</v>
      </c>
      <c r="B2225" s="4">
        <v>18</v>
      </c>
    </row>
    <row r="2226" spans="1:2" x14ac:dyDescent="0.25">
      <c r="A2226">
        <v>2224</v>
      </c>
      <c r="B2226" s="4">
        <v>18</v>
      </c>
    </row>
    <row r="2227" spans="1:2" x14ac:dyDescent="0.25">
      <c r="A2227">
        <v>2225</v>
      </c>
      <c r="B2227" s="4">
        <v>18</v>
      </c>
    </row>
    <row r="2228" spans="1:2" x14ac:dyDescent="0.25">
      <c r="A2228">
        <v>2226</v>
      </c>
      <c r="B2228" s="4">
        <v>18</v>
      </c>
    </row>
    <row r="2229" spans="1:2" x14ac:dyDescent="0.25">
      <c r="A2229">
        <v>2227</v>
      </c>
      <c r="B2229" s="4">
        <v>18</v>
      </c>
    </row>
    <row r="2230" spans="1:2" x14ac:dyDescent="0.25">
      <c r="A2230">
        <v>2228</v>
      </c>
      <c r="B2230" s="4">
        <v>18</v>
      </c>
    </row>
    <row r="2231" spans="1:2" x14ac:dyDescent="0.25">
      <c r="A2231">
        <v>2229</v>
      </c>
      <c r="B2231" s="4">
        <v>18</v>
      </c>
    </row>
    <row r="2232" spans="1:2" x14ac:dyDescent="0.25">
      <c r="A2232">
        <v>2230</v>
      </c>
      <c r="B2232" s="4">
        <v>18</v>
      </c>
    </row>
    <row r="2233" spans="1:2" x14ac:dyDescent="0.25">
      <c r="A2233">
        <v>2231</v>
      </c>
      <c r="B2233" s="4">
        <v>18</v>
      </c>
    </row>
    <row r="2234" spans="1:2" x14ac:dyDescent="0.25">
      <c r="A2234">
        <v>2232</v>
      </c>
      <c r="B2234" s="4">
        <v>18</v>
      </c>
    </row>
    <row r="2235" spans="1:2" x14ac:dyDescent="0.25">
      <c r="A2235">
        <v>2233</v>
      </c>
      <c r="B2235" s="4">
        <v>18</v>
      </c>
    </row>
    <row r="2236" spans="1:2" x14ac:dyDescent="0.25">
      <c r="A2236">
        <v>2234</v>
      </c>
      <c r="B2236" s="4">
        <v>18</v>
      </c>
    </row>
    <row r="2237" spans="1:2" x14ac:dyDescent="0.25">
      <c r="A2237">
        <v>2235</v>
      </c>
      <c r="B2237" s="4">
        <v>18</v>
      </c>
    </row>
    <row r="2238" spans="1:2" x14ac:dyDescent="0.25">
      <c r="A2238">
        <v>2236</v>
      </c>
      <c r="B2238" s="4">
        <v>18</v>
      </c>
    </row>
    <row r="2239" spans="1:2" x14ac:dyDescent="0.25">
      <c r="A2239">
        <v>2237</v>
      </c>
      <c r="B2239" s="4">
        <v>18</v>
      </c>
    </row>
    <row r="2240" spans="1:2" x14ac:dyDescent="0.25">
      <c r="A2240">
        <v>2238</v>
      </c>
      <c r="B2240" s="4">
        <v>18</v>
      </c>
    </row>
    <row r="2241" spans="1:2" x14ac:dyDescent="0.25">
      <c r="A2241">
        <v>2239</v>
      </c>
      <c r="B2241" s="4">
        <v>18</v>
      </c>
    </row>
    <row r="2242" spans="1:2" x14ac:dyDescent="0.25">
      <c r="A2242">
        <v>2240</v>
      </c>
      <c r="B2242" s="4">
        <v>18</v>
      </c>
    </row>
    <row r="2243" spans="1:2" x14ac:dyDescent="0.25">
      <c r="A2243">
        <v>2241</v>
      </c>
      <c r="B2243" s="4">
        <v>18</v>
      </c>
    </row>
    <row r="2244" spans="1:2" x14ac:dyDescent="0.25">
      <c r="A2244">
        <v>2242</v>
      </c>
      <c r="B2244" s="4">
        <v>18</v>
      </c>
    </row>
    <row r="2245" spans="1:2" x14ac:dyDescent="0.25">
      <c r="A2245">
        <v>2243</v>
      </c>
      <c r="B2245" s="4">
        <v>18</v>
      </c>
    </row>
    <row r="2246" spans="1:2" x14ac:dyDescent="0.25">
      <c r="A2246">
        <v>2244</v>
      </c>
      <c r="B2246" s="4">
        <v>18</v>
      </c>
    </row>
    <row r="2247" spans="1:2" x14ac:dyDescent="0.25">
      <c r="A2247">
        <v>2245</v>
      </c>
      <c r="B2247" s="4">
        <v>18</v>
      </c>
    </row>
    <row r="2248" spans="1:2" x14ac:dyDescent="0.25">
      <c r="A2248">
        <v>2246</v>
      </c>
      <c r="B2248" s="4">
        <v>18</v>
      </c>
    </row>
    <row r="2249" spans="1:2" x14ac:dyDescent="0.25">
      <c r="A2249">
        <v>2247</v>
      </c>
      <c r="B2249" s="4">
        <v>18</v>
      </c>
    </row>
    <row r="2250" spans="1:2" x14ac:dyDescent="0.25">
      <c r="A2250">
        <v>2248</v>
      </c>
      <c r="B2250" s="4">
        <v>18</v>
      </c>
    </row>
    <row r="2251" spans="1:2" x14ac:dyDescent="0.25">
      <c r="A2251">
        <v>2249</v>
      </c>
      <c r="B2251" s="4">
        <v>18</v>
      </c>
    </row>
    <row r="2252" spans="1:2" x14ac:dyDescent="0.25">
      <c r="A2252">
        <v>2250</v>
      </c>
      <c r="B2252" s="4">
        <v>18</v>
      </c>
    </row>
    <row r="2253" spans="1:2" x14ac:dyDescent="0.25">
      <c r="A2253">
        <v>2251</v>
      </c>
      <c r="B2253" s="4">
        <v>18</v>
      </c>
    </row>
    <row r="2254" spans="1:2" x14ac:dyDescent="0.25">
      <c r="A2254">
        <v>2252</v>
      </c>
      <c r="B2254" s="4">
        <v>18</v>
      </c>
    </row>
    <row r="2255" spans="1:2" x14ac:dyDescent="0.25">
      <c r="A2255">
        <v>2253</v>
      </c>
      <c r="B2255" s="4">
        <v>18</v>
      </c>
    </row>
    <row r="2256" spans="1:2" x14ac:dyDescent="0.25">
      <c r="A2256">
        <v>2254</v>
      </c>
      <c r="B2256" s="4">
        <v>18</v>
      </c>
    </row>
    <row r="2257" spans="1:2" x14ac:dyDescent="0.25">
      <c r="A2257">
        <v>2255</v>
      </c>
      <c r="B2257" s="4">
        <v>18</v>
      </c>
    </row>
    <row r="2258" spans="1:2" x14ac:dyDescent="0.25">
      <c r="A2258">
        <v>2256</v>
      </c>
      <c r="B2258" s="4">
        <v>18</v>
      </c>
    </row>
    <row r="2259" spans="1:2" x14ac:dyDescent="0.25">
      <c r="A2259">
        <v>2257</v>
      </c>
      <c r="B2259" s="4">
        <v>18</v>
      </c>
    </row>
    <row r="2260" spans="1:2" x14ac:dyDescent="0.25">
      <c r="A2260">
        <v>2258</v>
      </c>
      <c r="B2260" s="4">
        <v>18</v>
      </c>
    </row>
    <row r="2261" spans="1:2" x14ac:dyDescent="0.25">
      <c r="A2261">
        <v>2259</v>
      </c>
      <c r="B2261" s="4">
        <v>18</v>
      </c>
    </row>
    <row r="2262" spans="1:2" x14ac:dyDescent="0.25">
      <c r="A2262">
        <v>2260</v>
      </c>
      <c r="B2262" s="4">
        <v>18</v>
      </c>
    </row>
    <row r="2263" spans="1:2" x14ac:dyDescent="0.25">
      <c r="A2263">
        <v>2261</v>
      </c>
      <c r="B2263" s="4">
        <v>18</v>
      </c>
    </row>
    <row r="2264" spans="1:2" x14ac:dyDescent="0.25">
      <c r="A2264">
        <v>2262</v>
      </c>
      <c r="B2264" s="4">
        <v>18</v>
      </c>
    </row>
    <row r="2265" spans="1:2" x14ac:dyDescent="0.25">
      <c r="A2265">
        <v>2263</v>
      </c>
      <c r="B2265" s="4">
        <v>18</v>
      </c>
    </row>
    <row r="2266" spans="1:2" x14ac:dyDescent="0.25">
      <c r="A2266">
        <v>2264</v>
      </c>
      <c r="B2266" s="4">
        <v>18</v>
      </c>
    </row>
    <row r="2267" spans="1:2" x14ac:dyDescent="0.25">
      <c r="A2267">
        <v>2265</v>
      </c>
      <c r="B2267" s="4">
        <v>18</v>
      </c>
    </row>
    <row r="2268" spans="1:2" x14ac:dyDescent="0.25">
      <c r="A2268">
        <v>2266</v>
      </c>
      <c r="B2268" s="4">
        <v>18</v>
      </c>
    </row>
    <row r="2269" spans="1:2" x14ac:dyDescent="0.25">
      <c r="A2269">
        <v>2267</v>
      </c>
      <c r="B2269" s="4">
        <v>18</v>
      </c>
    </row>
    <row r="2270" spans="1:2" x14ac:dyDescent="0.25">
      <c r="A2270">
        <v>2268</v>
      </c>
      <c r="B2270" s="4">
        <v>18</v>
      </c>
    </row>
    <row r="2271" spans="1:2" x14ac:dyDescent="0.25">
      <c r="A2271">
        <v>2269</v>
      </c>
      <c r="B2271" s="4">
        <v>18</v>
      </c>
    </row>
    <row r="2272" spans="1:2" x14ac:dyDescent="0.25">
      <c r="A2272">
        <v>2270</v>
      </c>
      <c r="B2272" s="4">
        <v>18</v>
      </c>
    </row>
    <row r="2273" spans="1:2" x14ac:dyDescent="0.25">
      <c r="A2273">
        <v>2271</v>
      </c>
      <c r="B2273" s="4">
        <v>18</v>
      </c>
    </row>
    <row r="2274" spans="1:2" x14ac:dyDescent="0.25">
      <c r="A2274">
        <v>2272</v>
      </c>
      <c r="B2274" s="4">
        <v>18</v>
      </c>
    </row>
    <row r="2275" spans="1:2" x14ac:dyDescent="0.25">
      <c r="A2275">
        <v>2273</v>
      </c>
      <c r="B2275" s="4">
        <v>18</v>
      </c>
    </row>
    <row r="2276" spans="1:2" x14ac:dyDescent="0.25">
      <c r="A2276">
        <v>2274</v>
      </c>
      <c r="B2276" s="4">
        <v>18</v>
      </c>
    </row>
    <row r="2277" spans="1:2" x14ac:dyDescent="0.25">
      <c r="A2277">
        <v>2275</v>
      </c>
      <c r="B2277" s="4">
        <v>18</v>
      </c>
    </row>
    <row r="2278" spans="1:2" x14ac:dyDescent="0.25">
      <c r="A2278">
        <v>2276</v>
      </c>
      <c r="B2278" s="4">
        <v>18</v>
      </c>
    </row>
    <row r="2279" spans="1:2" x14ac:dyDescent="0.25">
      <c r="A2279">
        <v>2277</v>
      </c>
      <c r="B2279" s="4">
        <v>18</v>
      </c>
    </row>
    <row r="2280" spans="1:2" x14ac:dyDescent="0.25">
      <c r="A2280">
        <v>2278</v>
      </c>
      <c r="B2280" s="4">
        <v>18</v>
      </c>
    </row>
    <row r="2281" spans="1:2" x14ac:dyDescent="0.25">
      <c r="A2281">
        <v>2279</v>
      </c>
      <c r="B2281" s="4">
        <v>18</v>
      </c>
    </row>
    <row r="2282" spans="1:2" x14ac:dyDescent="0.25">
      <c r="A2282">
        <v>2280</v>
      </c>
      <c r="B2282" s="4">
        <v>18</v>
      </c>
    </row>
    <row r="2283" spans="1:2" x14ac:dyDescent="0.25">
      <c r="A2283">
        <v>2281</v>
      </c>
      <c r="B2283" s="4">
        <v>18</v>
      </c>
    </row>
    <row r="2284" spans="1:2" x14ac:dyDescent="0.25">
      <c r="A2284">
        <v>2282</v>
      </c>
      <c r="B2284" s="4">
        <v>18</v>
      </c>
    </row>
    <row r="2285" spans="1:2" x14ac:dyDescent="0.25">
      <c r="A2285">
        <v>2283</v>
      </c>
      <c r="B2285" s="4">
        <v>18</v>
      </c>
    </row>
    <row r="2286" spans="1:2" x14ac:dyDescent="0.25">
      <c r="A2286">
        <v>2284</v>
      </c>
      <c r="B2286" s="4">
        <v>18</v>
      </c>
    </row>
    <row r="2287" spans="1:2" x14ac:dyDescent="0.25">
      <c r="A2287">
        <v>2285</v>
      </c>
      <c r="B2287" s="4">
        <v>18</v>
      </c>
    </row>
    <row r="2288" spans="1:2" x14ac:dyDescent="0.25">
      <c r="A2288">
        <v>2286</v>
      </c>
      <c r="B2288" s="4">
        <v>18</v>
      </c>
    </row>
    <row r="2289" spans="1:2" x14ac:dyDescent="0.25">
      <c r="A2289">
        <v>2287</v>
      </c>
      <c r="B2289" s="4">
        <v>18</v>
      </c>
    </row>
    <row r="2290" spans="1:2" x14ac:dyDescent="0.25">
      <c r="A2290">
        <v>2288</v>
      </c>
      <c r="B2290" s="4">
        <v>18</v>
      </c>
    </row>
    <row r="2291" spans="1:2" x14ac:dyDescent="0.25">
      <c r="A2291">
        <v>2289</v>
      </c>
      <c r="B2291" s="4">
        <v>18</v>
      </c>
    </row>
    <row r="2292" spans="1:2" x14ac:dyDescent="0.25">
      <c r="A2292">
        <v>2290</v>
      </c>
      <c r="B2292" s="4">
        <v>18</v>
      </c>
    </row>
    <row r="2293" spans="1:2" x14ac:dyDescent="0.25">
      <c r="A2293">
        <v>2291</v>
      </c>
      <c r="B2293" s="4">
        <v>18</v>
      </c>
    </row>
    <row r="2294" spans="1:2" x14ac:dyDescent="0.25">
      <c r="A2294">
        <v>2292</v>
      </c>
      <c r="B2294" s="4">
        <v>18</v>
      </c>
    </row>
    <row r="2295" spans="1:2" x14ac:dyDescent="0.25">
      <c r="A2295">
        <v>2293</v>
      </c>
      <c r="B2295" s="4">
        <v>18</v>
      </c>
    </row>
    <row r="2296" spans="1:2" x14ac:dyDescent="0.25">
      <c r="A2296">
        <v>2294</v>
      </c>
      <c r="B2296" s="4">
        <v>18</v>
      </c>
    </row>
    <row r="2297" spans="1:2" x14ac:dyDescent="0.25">
      <c r="A2297">
        <v>2295</v>
      </c>
      <c r="B2297" s="4">
        <v>18</v>
      </c>
    </row>
    <row r="2298" spans="1:2" x14ac:dyDescent="0.25">
      <c r="A2298">
        <v>2296</v>
      </c>
      <c r="B2298" s="4">
        <v>18</v>
      </c>
    </row>
    <row r="2299" spans="1:2" x14ac:dyDescent="0.25">
      <c r="A2299">
        <v>2297</v>
      </c>
      <c r="B2299" s="4">
        <v>18</v>
      </c>
    </row>
    <row r="2300" spans="1:2" x14ac:dyDescent="0.25">
      <c r="A2300">
        <v>2298</v>
      </c>
      <c r="B2300" s="4">
        <v>18</v>
      </c>
    </row>
    <row r="2301" spans="1:2" x14ac:dyDescent="0.25">
      <c r="A2301">
        <v>2299</v>
      </c>
      <c r="B2301" s="4">
        <v>18</v>
      </c>
    </row>
    <row r="2302" spans="1:2" x14ac:dyDescent="0.25">
      <c r="A2302">
        <v>2300</v>
      </c>
      <c r="B2302" s="4">
        <v>18</v>
      </c>
    </row>
    <row r="2303" spans="1:2" x14ac:dyDescent="0.25">
      <c r="A2303">
        <v>2301</v>
      </c>
      <c r="B2303" s="4">
        <v>19</v>
      </c>
    </row>
    <row r="2304" spans="1:2" x14ac:dyDescent="0.25">
      <c r="A2304">
        <v>2302</v>
      </c>
      <c r="B2304" s="4">
        <v>19</v>
      </c>
    </row>
    <row r="2305" spans="1:2" x14ac:dyDescent="0.25">
      <c r="A2305">
        <v>2303</v>
      </c>
      <c r="B2305" s="4">
        <v>19</v>
      </c>
    </row>
    <row r="2306" spans="1:2" x14ac:dyDescent="0.25">
      <c r="A2306">
        <v>2304</v>
      </c>
      <c r="B2306" s="4">
        <v>19</v>
      </c>
    </row>
    <row r="2307" spans="1:2" x14ac:dyDescent="0.25">
      <c r="A2307">
        <v>2305</v>
      </c>
      <c r="B2307" s="4">
        <v>19</v>
      </c>
    </row>
    <row r="2308" spans="1:2" x14ac:dyDescent="0.25">
      <c r="A2308">
        <v>2306</v>
      </c>
      <c r="B2308" s="4">
        <v>19</v>
      </c>
    </row>
    <row r="2309" spans="1:2" x14ac:dyDescent="0.25">
      <c r="A2309">
        <v>2307</v>
      </c>
      <c r="B2309" s="4">
        <v>19</v>
      </c>
    </row>
    <row r="2310" spans="1:2" x14ac:dyDescent="0.25">
      <c r="A2310">
        <v>2308</v>
      </c>
      <c r="B2310" s="4">
        <v>19</v>
      </c>
    </row>
    <row r="2311" spans="1:2" x14ac:dyDescent="0.25">
      <c r="A2311">
        <v>2309</v>
      </c>
      <c r="B2311" s="4">
        <v>19</v>
      </c>
    </row>
    <row r="2312" spans="1:2" x14ac:dyDescent="0.25">
      <c r="A2312">
        <v>2310</v>
      </c>
      <c r="B2312" s="4">
        <v>19</v>
      </c>
    </row>
    <row r="2313" spans="1:2" x14ac:dyDescent="0.25">
      <c r="A2313">
        <v>2311</v>
      </c>
      <c r="B2313" s="4">
        <v>19</v>
      </c>
    </row>
    <row r="2314" spans="1:2" x14ac:dyDescent="0.25">
      <c r="A2314">
        <v>2312</v>
      </c>
      <c r="B2314" s="4">
        <v>19</v>
      </c>
    </row>
    <row r="2315" spans="1:2" x14ac:dyDescent="0.25">
      <c r="A2315">
        <v>2313</v>
      </c>
      <c r="B2315" s="4">
        <v>19</v>
      </c>
    </row>
    <row r="2316" spans="1:2" x14ac:dyDescent="0.25">
      <c r="A2316">
        <v>2314</v>
      </c>
      <c r="B2316" s="4">
        <v>19</v>
      </c>
    </row>
    <row r="2317" spans="1:2" x14ac:dyDescent="0.25">
      <c r="A2317">
        <v>2315</v>
      </c>
      <c r="B2317" s="4">
        <v>19</v>
      </c>
    </row>
    <row r="2318" spans="1:2" x14ac:dyDescent="0.25">
      <c r="A2318">
        <v>2316</v>
      </c>
      <c r="B2318" s="4">
        <v>19</v>
      </c>
    </row>
    <row r="2319" spans="1:2" x14ac:dyDescent="0.25">
      <c r="A2319">
        <v>2317</v>
      </c>
      <c r="B2319" s="4">
        <v>19</v>
      </c>
    </row>
    <row r="2320" spans="1:2" x14ac:dyDescent="0.25">
      <c r="A2320">
        <v>2318</v>
      </c>
      <c r="B2320" s="4">
        <v>19</v>
      </c>
    </row>
    <row r="2321" spans="1:2" x14ac:dyDescent="0.25">
      <c r="A2321">
        <v>2319</v>
      </c>
      <c r="B2321" s="4">
        <v>19</v>
      </c>
    </row>
    <row r="2322" spans="1:2" x14ac:dyDescent="0.25">
      <c r="A2322">
        <v>2320</v>
      </c>
      <c r="B2322" s="4">
        <v>19</v>
      </c>
    </row>
    <row r="2323" spans="1:2" x14ac:dyDescent="0.25">
      <c r="A2323">
        <v>2321</v>
      </c>
      <c r="B2323" s="4">
        <v>19</v>
      </c>
    </row>
    <row r="2324" spans="1:2" x14ac:dyDescent="0.25">
      <c r="A2324">
        <v>2322</v>
      </c>
      <c r="B2324" s="4">
        <v>19</v>
      </c>
    </row>
    <row r="2325" spans="1:2" x14ac:dyDescent="0.25">
      <c r="A2325">
        <v>2323</v>
      </c>
      <c r="B2325" s="4">
        <v>19</v>
      </c>
    </row>
    <row r="2326" spans="1:2" x14ac:dyDescent="0.25">
      <c r="A2326">
        <v>2324</v>
      </c>
      <c r="B2326" s="4">
        <v>19</v>
      </c>
    </row>
    <row r="2327" spans="1:2" x14ac:dyDescent="0.25">
      <c r="A2327">
        <v>2325</v>
      </c>
      <c r="B2327" s="4">
        <v>19</v>
      </c>
    </row>
    <row r="2328" spans="1:2" x14ac:dyDescent="0.25">
      <c r="A2328">
        <v>2326</v>
      </c>
      <c r="B2328" s="4">
        <v>19</v>
      </c>
    </row>
    <row r="2329" spans="1:2" x14ac:dyDescent="0.25">
      <c r="A2329">
        <v>2327</v>
      </c>
      <c r="B2329" s="4">
        <v>19</v>
      </c>
    </row>
    <row r="2330" spans="1:2" x14ac:dyDescent="0.25">
      <c r="A2330">
        <v>2328</v>
      </c>
      <c r="B2330" s="4">
        <v>19</v>
      </c>
    </row>
    <row r="2331" spans="1:2" x14ac:dyDescent="0.25">
      <c r="A2331">
        <v>2329</v>
      </c>
      <c r="B2331" s="4">
        <v>19</v>
      </c>
    </row>
    <row r="2332" spans="1:2" x14ac:dyDescent="0.25">
      <c r="A2332">
        <v>2330</v>
      </c>
      <c r="B2332" s="4">
        <v>19</v>
      </c>
    </row>
    <row r="2333" spans="1:2" x14ac:dyDescent="0.25">
      <c r="A2333">
        <v>2331</v>
      </c>
      <c r="B2333" s="4">
        <v>19</v>
      </c>
    </row>
    <row r="2334" spans="1:2" x14ac:dyDescent="0.25">
      <c r="A2334">
        <v>2332</v>
      </c>
      <c r="B2334" s="4">
        <v>19</v>
      </c>
    </row>
    <row r="2335" spans="1:2" x14ac:dyDescent="0.25">
      <c r="A2335">
        <v>2333</v>
      </c>
      <c r="B2335" s="4">
        <v>19</v>
      </c>
    </row>
    <row r="2336" spans="1:2" x14ac:dyDescent="0.25">
      <c r="A2336">
        <v>2334</v>
      </c>
      <c r="B2336" s="4">
        <v>19</v>
      </c>
    </row>
    <row r="2337" spans="1:2" x14ac:dyDescent="0.25">
      <c r="A2337">
        <v>2335</v>
      </c>
      <c r="B2337" s="4">
        <v>19</v>
      </c>
    </row>
    <row r="2338" spans="1:2" x14ac:dyDescent="0.25">
      <c r="A2338">
        <v>2336</v>
      </c>
      <c r="B2338" s="4">
        <v>19</v>
      </c>
    </row>
    <row r="2339" spans="1:2" x14ac:dyDescent="0.25">
      <c r="A2339">
        <v>2337</v>
      </c>
      <c r="B2339" s="4">
        <v>19</v>
      </c>
    </row>
    <row r="2340" spans="1:2" x14ac:dyDescent="0.25">
      <c r="A2340">
        <v>2338</v>
      </c>
      <c r="B2340" s="4">
        <v>19</v>
      </c>
    </row>
    <row r="2341" spans="1:2" x14ac:dyDescent="0.25">
      <c r="A2341">
        <v>2339</v>
      </c>
      <c r="B2341" s="4">
        <v>19</v>
      </c>
    </row>
    <row r="2342" spans="1:2" x14ac:dyDescent="0.25">
      <c r="A2342">
        <v>2340</v>
      </c>
      <c r="B2342" s="4">
        <v>19</v>
      </c>
    </row>
    <row r="2343" spans="1:2" x14ac:dyDescent="0.25">
      <c r="A2343">
        <v>2341</v>
      </c>
      <c r="B2343" s="4">
        <v>19</v>
      </c>
    </row>
    <row r="2344" spans="1:2" x14ac:dyDescent="0.25">
      <c r="A2344">
        <v>2342</v>
      </c>
      <c r="B2344" s="4">
        <v>19</v>
      </c>
    </row>
    <row r="2345" spans="1:2" x14ac:dyDescent="0.25">
      <c r="A2345">
        <v>2343</v>
      </c>
      <c r="B2345" s="4">
        <v>19</v>
      </c>
    </row>
    <row r="2346" spans="1:2" x14ac:dyDescent="0.25">
      <c r="A2346">
        <v>2344</v>
      </c>
      <c r="B2346" s="4">
        <v>19</v>
      </c>
    </row>
    <row r="2347" spans="1:2" x14ac:dyDescent="0.25">
      <c r="A2347">
        <v>2345</v>
      </c>
      <c r="B2347" s="4">
        <v>19</v>
      </c>
    </row>
    <row r="2348" spans="1:2" x14ac:dyDescent="0.25">
      <c r="A2348">
        <v>2346</v>
      </c>
      <c r="B2348" s="4">
        <v>19</v>
      </c>
    </row>
    <row r="2349" spans="1:2" x14ac:dyDescent="0.25">
      <c r="A2349">
        <v>2347</v>
      </c>
      <c r="B2349" s="4">
        <v>19</v>
      </c>
    </row>
    <row r="2350" spans="1:2" x14ac:dyDescent="0.25">
      <c r="A2350">
        <v>2348</v>
      </c>
      <c r="B2350" s="4">
        <v>19</v>
      </c>
    </row>
    <row r="2351" spans="1:2" x14ac:dyDescent="0.25">
      <c r="A2351">
        <v>2349</v>
      </c>
      <c r="B2351" s="4">
        <v>19</v>
      </c>
    </row>
    <row r="2352" spans="1:2" x14ac:dyDescent="0.25">
      <c r="A2352">
        <v>2350</v>
      </c>
      <c r="B2352" s="4">
        <v>19</v>
      </c>
    </row>
    <row r="2353" spans="1:2" x14ac:dyDescent="0.25">
      <c r="A2353">
        <v>2351</v>
      </c>
      <c r="B2353" s="4">
        <v>19</v>
      </c>
    </row>
    <row r="2354" spans="1:2" x14ac:dyDescent="0.25">
      <c r="A2354">
        <v>2352</v>
      </c>
      <c r="B2354" s="4">
        <v>19</v>
      </c>
    </row>
    <row r="2355" spans="1:2" x14ac:dyDescent="0.25">
      <c r="A2355">
        <v>2353</v>
      </c>
      <c r="B2355" s="4">
        <v>19</v>
      </c>
    </row>
    <row r="2356" spans="1:2" x14ac:dyDescent="0.25">
      <c r="A2356">
        <v>2354</v>
      </c>
      <c r="B2356" s="4">
        <v>19</v>
      </c>
    </row>
    <row r="2357" spans="1:2" x14ac:dyDescent="0.25">
      <c r="A2357">
        <v>2355</v>
      </c>
      <c r="B2357" s="4">
        <v>19</v>
      </c>
    </row>
    <row r="2358" spans="1:2" x14ac:dyDescent="0.25">
      <c r="A2358">
        <v>2356</v>
      </c>
      <c r="B2358" s="4">
        <v>19</v>
      </c>
    </row>
    <row r="2359" spans="1:2" x14ac:dyDescent="0.25">
      <c r="A2359">
        <v>2357</v>
      </c>
      <c r="B2359" s="4">
        <v>19</v>
      </c>
    </row>
    <row r="2360" spans="1:2" x14ac:dyDescent="0.25">
      <c r="A2360">
        <v>2358</v>
      </c>
      <c r="B2360" s="4">
        <v>19</v>
      </c>
    </row>
    <row r="2361" spans="1:2" x14ac:dyDescent="0.25">
      <c r="A2361">
        <v>2359</v>
      </c>
      <c r="B2361" s="4">
        <v>19</v>
      </c>
    </row>
    <row r="2362" spans="1:2" x14ac:dyDescent="0.25">
      <c r="A2362">
        <v>2360</v>
      </c>
      <c r="B2362" s="4">
        <v>19</v>
      </c>
    </row>
    <row r="2363" spans="1:2" x14ac:dyDescent="0.25">
      <c r="A2363">
        <v>2361</v>
      </c>
      <c r="B2363" s="4">
        <v>19</v>
      </c>
    </row>
    <row r="2364" spans="1:2" x14ac:dyDescent="0.25">
      <c r="A2364">
        <v>2362</v>
      </c>
      <c r="B2364" s="4">
        <v>19</v>
      </c>
    </row>
    <row r="2365" spans="1:2" x14ac:dyDescent="0.25">
      <c r="A2365">
        <v>2363</v>
      </c>
      <c r="B2365" s="4">
        <v>19</v>
      </c>
    </row>
    <row r="2366" spans="1:2" x14ac:dyDescent="0.25">
      <c r="A2366">
        <v>2364</v>
      </c>
      <c r="B2366" s="4">
        <v>19</v>
      </c>
    </row>
    <row r="2367" spans="1:2" x14ac:dyDescent="0.25">
      <c r="A2367">
        <v>2365</v>
      </c>
      <c r="B2367" s="4">
        <v>19</v>
      </c>
    </row>
    <row r="2368" spans="1:2" x14ac:dyDescent="0.25">
      <c r="A2368">
        <v>2366</v>
      </c>
      <c r="B2368" s="4">
        <v>19</v>
      </c>
    </row>
    <row r="2369" spans="1:2" x14ac:dyDescent="0.25">
      <c r="A2369">
        <v>2367</v>
      </c>
      <c r="B2369" s="4">
        <v>19</v>
      </c>
    </row>
    <row r="2370" spans="1:2" x14ac:dyDescent="0.25">
      <c r="A2370">
        <v>2368</v>
      </c>
      <c r="B2370" s="4">
        <v>19</v>
      </c>
    </row>
    <row r="2371" spans="1:2" x14ac:dyDescent="0.25">
      <c r="A2371">
        <v>2369</v>
      </c>
      <c r="B2371" s="4">
        <v>19</v>
      </c>
    </row>
    <row r="2372" spans="1:2" x14ac:dyDescent="0.25">
      <c r="A2372">
        <v>2370</v>
      </c>
      <c r="B2372" s="4">
        <v>19</v>
      </c>
    </row>
    <row r="2373" spans="1:2" x14ac:dyDescent="0.25">
      <c r="A2373">
        <v>2371</v>
      </c>
      <c r="B2373" s="4">
        <v>19</v>
      </c>
    </row>
    <row r="2374" spans="1:2" x14ac:dyDescent="0.25">
      <c r="A2374">
        <v>2372</v>
      </c>
      <c r="B2374" s="4">
        <v>19</v>
      </c>
    </row>
    <row r="2375" spans="1:2" x14ac:dyDescent="0.25">
      <c r="A2375">
        <v>2373</v>
      </c>
      <c r="B2375" s="4">
        <v>19</v>
      </c>
    </row>
    <row r="2376" spans="1:2" x14ac:dyDescent="0.25">
      <c r="A2376">
        <v>2374</v>
      </c>
      <c r="B2376" s="4">
        <v>19</v>
      </c>
    </row>
    <row r="2377" spans="1:2" x14ac:dyDescent="0.25">
      <c r="A2377">
        <v>2375</v>
      </c>
      <c r="B2377" s="4">
        <v>19</v>
      </c>
    </row>
    <row r="2378" spans="1:2" x14ac:dyDescent="0.25">
      <c r="A2378">
        <v>2376</v>
      </c>
      <c r="B2378" s="4">
        <v>19</v>
      </c>
    </row>
    <row r="2379" spans="1:2" x14ac:dyDescent="0.25">
      <c r="A2379">
        <v>2377</v>
      </c>
      <c r="B2379" s="4">
        <v>19</v>
      </c>
    </row>
    <row r="2380" spans="1:2" x14ac:dyDescent="0.25">
      <c r="A2380">
        <v>2378</v>
      </c>
      <c r="B2380" s="4">
        <v>19</v>
      </c>
    </row>
    <row r="2381" spans="1:2" x14ac:dyDescent="0.25">
      <c r="A2381">
        <v>2379</v>
      </c>
      <c r="B2381" s="4">
        <v>19</v>
      </c>
    </row>
    <row r="2382" spans="1:2" x14ac:dyDescent="0.25">
      <c r="A2382">
        <v>2380</v>
      </c>
      <c r="B2382" s="4">
        <v>19</v>
      </c>
    </row>
    <row r="2383" spans="1:2" x14ac:dyDescent="0.25">
      <c r="A2383">
        <v>2381</v>
      </c>
      <c r="B2383" s="4">
        <v>19</v>
      </c>
    </row>
    <row r="2384" spans="1:2" x14ac:dyDescent="0.25">
      <c r="A2384">
        <v>2382</v>
      </c>
      <c r="B2384" s="4">
        <v>19</v>
      </c>
    </row>
    <row r="2385" spans="1:2" x14ac:dyDescent="0.25">
      <c r="A2385">
        <v>2383</v>
      </c>
      <c r="B2385" s="4">
        <v>19</v>
      </c>
    </row>
    <row r="2386" spans="1:2" x14ac:dyDescent="0.25">
      <c r="A2386">
        <v>2384</v>
      </c>
      <c r="B2386" s="4">
        <v>19</v>
      </c>
    </row>
    <row r="2387" spans="1:2" x14ac:dyDescent="0.25">
      <c r="A2387">
        <v>2385</v>
      </c>
      <c r="B2387" s="4">
        <v>19</v>
      </c>
    </row>
    <row r="2388" spans="1:2" x14ac:dyDescent="0.25">
      <c r="A2388">
        <v>2386</v>
      </c>
      <c r="B2388" s="4">
        <v>19</v>
      </c>
    </row>
    <row r="2389" spans="1:2" x14ac:dyDescent="0.25">
      <c r="A2389">
        <v>2387</v>
      </c>
      <c r="B2389" s="4">
        <v>19</v>
      </c>
    </row>
    <row r="2390" spans="1:2" x14ac:dyDescent="0.25">
      <c r="A2390">
        <v>2388</v>
      </c>
      <c r="B2390" s="4">
        <v>19</v>
      </c>
    </row>
    <row r="2391" spans="1:2" x14ac:dyDescent="0.25">
      <c r="A2391">
        <v>2389</v>
      </c>
      <c r="B2391" s="4">
        <v>19</v>
      </c>
    </row>
    <row r="2392" spans="1:2" x14ac:dyDescent="0.25">
      <c r="A2392">
        <v>2390</v>
      </c>
      <c r="B2392" s="4">
        <v>19</v>
      </c>
    </row>
    <row r="2393" spans="1:2" x14ac:dyDescent="0.25">
      <c r="A2393">
        <v>2391</v>
      </c>
      <c r="B2393" s="4">
        <v>19</v>
      </c>
    </row>
    <row r="2394" spans="1:2" x14ac:dyDescent="0.25">
      <c r="A2394">
        <v>2392</v>
      </c>
      <c r="B2394" s="4">
        <v>19</v>
      </c>
    </row>
    <row r="2395" spans="1:2" x14ac:dyDescent="0.25">
      <c r="A2395">
        <v>2393</v>
      </c>
      <c r="B2395" s="4">
        <v>19</v>
      </c>
    </row>
    <row r="2396" spans="1:2" x14ac:dyDescent="0.25">
      <c r="A2396">
        <v>2394</v>
      </c>
      <c r="B2396" s="4">
        <v>19</v>
      </c>
    </row>
    <row r="2397" spans="1:2" x14ac:dyDescent="0.25">
      <c r="A2397">
        <v>2395</v>
      </c>
      <c r="B2397" s="4">
        <v>19</v>
      </c>
    </row>
    <row r="2398" spans="1:2" x14ac:dyDescent="0.25">
      <c r="A2398">
        <v>2396</v>
      </c>
      <c r="B2398" s="4">
        <v>19</v>
      </c>
    </row>
    <row r="2399" spans="1:2" x14ac:dyDescent="0.25">
      <c r="A2399">
        <v>2397</v>
      </c>
      <c r="B2399" s="4">
        <v>19</v>
      </c>
    </row>
    <row r="2400" spans="1:2" x14ac:dyDescent="0.25">
      <c r="A2400">
        <v>2398</v>
      </c>
      <c r="B2400" s="4">
        <v>19</v>
      </c>
    </row>
    <row r="2401" spans="1:2" x14ac:dyDescent="0.25">
      <c r="A2401">
        <v>2399</v>
      </c>
      <c r="B2401" s="4">
        <v>19</v>
      </c>
    </row>
    <row r="2402" spans="1:2" x14ac:dyDescent="0.25">
      <c r="A2402">
        <v>2400</v>
      </c>
      <c r="B2402" s="4">
        <v>19</v>
      </c>
    </row>
    <row r="2403" spans="1:2" x14ac:dyDescent="0.25">
      <c r="A2403">
        <v>2401</v>
      </c>
      <c r="B2403" s="4">
        <v>20</v>
      </c>
    </row>
    <row r="2404" spans="1:2" x14ac:dyDescent="0.25">
      <c r="A2404">
        <v>2402</v>
      </c>
      <c r="B2404" s="4">
        <v>20</v>
      </c>
    </row>
    <row r="2405" spans="1:2" x14ac:dyDescent="0.25">
      <c r="A2405">
        <v>2403</v>
      </c>
      <c r="B2405" s="4">
        <v>20</v>
      </c>
    </row>
    <row r="2406" spans="1:2" x14ac:dyDescent="0.25">
      <c r="A2406">
        <v>2404</v>
      </c>
      <c r="B2406" s="4">
        <v>20</v>
      </c>
    </row>
    <row r="2407" spans="1:2" x14ac:dyDescent="0.25">
      <c r="A2407">
        <v>2405</v>
      </c>
      <c r="B2407" s="4">
        <v>20</v>
      </c>
    </row>
    <row r="2408" spans="1:2" x14ac:dyDescent="0.25">
      <c r="A2408">
        <v>2406</v>
      </c>
      <c r="B2408" s="4">
        <v>20</v>
      </c>
    </row>
    <row r="2409" spans="1:2" x14ac:dyDescent="0.25">
      <c r="A2409">
        <v>2407</v>
      </c>
      <c r="B2409" s="4">
        <v>20</v>
      </c>
    </row>
    <row r="2410" spans="1:2" x14ac:dyDescent="0.25">
      <c r="A2410">
        <v>2408</v>
      </c>
      <c r="B2410" s="4">
        <v>20</v>
      </c>
    </row>
    <row r="2411" spans="1:2" x14ac:dyDescent="0.25">
      <c r="A2411">
        <v>2409</v>
      </c>
      <c r="B2411" s="4">
        <v>20</v>
      </c>
    </row>
    <row r="2412" spans="1:2" x14ac:dyDescent="0.25">
      <c r="A2412">
        <v>2410</v>
      </c>
      <c r="B2412" s="4">
        <v>20</v>
      </c>
    </row>
    <row r="2413" spans="1:2" x14ac:dyDescent="0.25">
      <c r="A2413">
        <v>2411</v>
      </c>
      <c r="B2413" s="4">
        <v>20</v>
      </c>
    </row>
    <row r="2414" spans="1:2" x14ac:dyDescent="0.25">
      <c r="A2414">
        <v>2412</v>
      </c>
      <c r="B2414" s="4">
        <v>20</v>
      </c>
    </row>
    <row r="2415" spans="1:2" x14ac:dyDescent="0.25">
      <c r="A2415">
        <v>2413</v>
      </c>
      <c r="B2415" s="4">
        <v>20</v>
      </c>
    </row>
    <row r="2416" spans="1:2" x14ac:dyDescent="0.25">
      <c r="A2416">
        <v>2414</v>
      </c>
      <c r="B2416" s="4">
        <v>20</v>
      </c>
    </row>
    <row r="2417" spans="1:2" x14ac:dyDescent="0.25">
      <c r="A2417">
        <v>2415</v>
      </c>
      <c r="B2417" s="4">
        <v>20</v>
      </c>
    </row>
    <row r="2418" spans="1:2" x14ac:dyDescent="0.25">
      <c r="A2418">
        <v>2416</v>
      </c>
      <c r="B2418" s="4">
        <v>20</v>
      </c>
    </row>
    <row r="2419" spans="1:2" x14ac:dyDescent="0.25">
      <c r="A2419">
        <v>2417</v>
      </c>
      <c r="B2419" s="4">
        <v>20</v>
      </c>
    </row>
    <row r="2420" spans="1:2" x14ac:dyDescent="0.25">
      <c r="A2420">
        <v>2418</v>
      </c>
      <c r="B2420" s="4">
        <v>20</v>
      </c>
    </row>
    <row r="2421" spans="1:2" x14ac:dyDescent="0.25">
      <c r="A2421">
        <v>2419</v>
      </c>
      <c r="B2421" s="4">
        <v>20</v>
      </c>
    </row>
    <row r="2422" spans="1:2" x14ac:dyDescent="0.25">
      <c r="A2422">
        <v>2420</v>
      </c>
      <c r="B2422" s="4">
        <v>20</v>
      </c>
    </row>
    <row r="2423" spans="1:2" x14ac:dyDescent="0.25">
      <c r="A2423">
        <v>2421</v>
      </c>
      <c r="B2423" s="4">
        <v>20</v>
      </c>
    </row>
    <row r="2424" spans="1:2" x14ac:dyDescent="0.25">
      <c r="A2424">
        <v>2422</v>
      </c>
      <c r="B2424" s="4">
        <v>20</v>
      </c>
    </row>
    <row r="2425" spans="1:2" x14ac:dyDescent="0.25">
      <c r="A2425">
        <v>2423</v>
      </c>
      <c r="B2425" s="4">
        <v>20</v>
      </c>
    </row>
    <row r="2426" spans="1:2" x14ac:dyDescent="0.25">
      <c r="A2426">
        <v>2424</v>
      </c>
      <c r="B2426" s="4">
        <v>20</v>
      </c>
    </row>
    <row r="2427" spans="1:2" x14ac:dyDescent="0.25">
      <c r="A2427">
        <v>2425</v>
      </c>
      <c r="B2427" s="4">
        <v>20</v>
      </c>
    </row>
    <row r="2428" spans="1:2" x14ac:dyDescent="0.25">
      <c r="A2428">
        <v>2426</v>
      </c>
      <c r="B2428" s="4">
        <v>20</v>
      </c>
    </row>
    <row r="2429" spans="1:2" x14ac:dyDescent="0.25">
      <c r="A2429">
        <v>2427</v>
      </c>
      <c r="B2429" s="4">
        <v>20</v>
      </c>
    </row>
    <row r="2430" spans="1:2" x14ac:dyDescent="0.25">
      <c r="A2430">
        <v>2428</v>
      </c>
      <c r="B2430" s="4">
        <v>20</v>
      </c>
    </row>
    <row r="2431" spans="1:2" x14ac:dyDescent="0.25">
      <c r="A2431">
        <v>2429</v>
      </c>
      <c r="B2431" s="4">
        <v>20</v>
      </c>
    </row>
    <row r="2432" spans="1:2" x14ac:dyDescent="0.25">
      <c r="A2432">
        <v>2430</v>
      </c>
      <c r="B2432" s="4">
        <v>20</v>
      </c>
    </row>
    <row r="2433" spans="1:2" x14ac:dyDescent="0.25">
      <c r="A2433">
        <v>2431</v>
      </c>
      <c r="B2433" s="4">
        <v>20</v>
      </c>
    </row>
    <row r="2434" spans="1:2" x14ac:dyDescent="0.25">
      <c r="A2434">
        <v>2432</v>
      </c>
      <c r="B2434" s="4">
        <v>20</v>
      </c>
    </row>
    <row r="2435" spans="1:2" x14ac:dyDescent="0.25">
      <c r="A2435">
        <v>2433</v>
      </c>
      <c r="B2435" s="4">
        <v>20</v>
      </c>
    </row>
    <row r="2436" spans="1:2" x14ac:dyDescent="0.25">
      <c r="A2436">
        <v>2434</v>
      </c>
      <c r="B2436" s="4">
        <v>20</v>
      </c>
    </row>
    <row r="2437" spans="1:2" x14ac:dyDescent="0.25">
      <c r="A2437">
        <v>2435</v>
      </c>
      <c r="B2437" s="4">
        <v>20</v>
      </c>
    </row>
    <row r="2438" spans="1:2" x14ac:dyDescent="0.25">
      <c r="A2438">
        <v>2436</v>
      </c>
      <c r="B2438" s="4">
        <v>20</v>
      </c>
    </row>
    <row r="2439" spans="1:2" x14ac:dyDescent="0.25">
      <c r="A2439">
        <v>2437</v>
      </c>
      <c r="B2439" s="4">
        <v>20</v>
      </c>
    </row>
    <row r="2440" spans="1:2" x14ac:dyDescent="0.25">
      <c r="A2440">
        <v>2438</v>
      </c>
      <c r="B2440" s="4">
        <v>20</v>
      </c>
    </row>
    <row r="2441" spans="1:2" x14ac:dyDescent="0.25">
      <c r="A2441">
        <v>2439</v>
      </c>
      <c r="B2441" s="4">
        <v>20</v>
      </c>
    </row>
    <row r="2442" spans="1:2" x14ac:dyDescent="0.25">
      <c r="A2442">
        <v>2440</v>
      </c>
      <c r="B2442" s="4">
        <v>20</v>
      </c>
    </row>
    <row r="2443" spans="1:2" x14ac:dyDescent="0.25">
      <c r="A2443">
        <v>2441</v>
      </c>
      <c r="B2443" s="4">
        <v>20</v>
      </c>
    </row>
    <row r="2444" spans="1:2" x14ac:dyDescent="0.25">
      <c r="A2444">
        <v>2442</v>
      </c>
      <c r="B2444" s="4">
        <v>20</v>
      </c>
    </row>
    <row r="2445" spans="1:2" x14ac:dyDescent="0.25">
      <c r="A2445">
        <v>2443</v>
      </c>
      <c r="B2445" s="4">
        <v>20</v>
      </c>
    </row>
    <row r="2446" spans="1:2" x14ac:dyDescent="0.25">
      <c r="A2446">
        <v>2444</v>
      </c>
      <c r="B2446" s="4">
        <v>20</v>
      </c>
    </row>
    <row r="2447" spans="1:2" x14ac:dyDescent="0.25">
      <c r="A2447">
        <v>2445</v>
      </c>
      <c r="B2447" s="4">
        <v>20</v>
      </c>
    </row>
    <row r="2448" spans="1:2" x14ac:dyDescent="0.25">
      <c r="A2448">
        <v>2446</v>
      </c>
      <c r="B2448" s="4">
        <v>20</v>
      </c>
    </row>
    <row r="2449" spans="1:2" x14ac:dyDescent="0.25">
      <c r="A2449">
        <v>2447</v>
      </c>
      <c r="B2449" s="4">
        <v>20</v>
      </c>
    </row>
    <row r="2450" spans="1:2" x14ac:dyDescent="0.25">
      <c r="A2450">
        <v>2448</v>
      </c>
      <c r="B2450" s="4">
        <v>20</v>
      </c>
    </row>
    <row r="2451" spans="1:2" x14ac:dyDescent="0.25">
      <c r="A2451">
        <v>2449</v>
      </c>
      <c r="B2451" s="4">
        <v>20</v>
      </c>
    </row>
    <row r="2452" spans="1:2" x14ac:dyDescent="0.25">
      <c r="A2452">
        <v>2450</v>
      </c>
      <c r="B2452" s="4">
        <v>20</v>
      </c>
    </row>
    <row r="2453" spans="1:2" x14ac:dyDescent="0.25">
      <c r="A2453">
        <v>2451</v>
      </c>
      <c r="B2453" s="4">
        <v>20</v>
      </c>
    </row>
    <row r="2454" spans="1:2" x14ac:dyDescent="0.25">
      <c r="A2454">
        <v>2452</v>
      </c>
      <c r="B2454" s="4">
        <v>20</v>
      </c>
    </row>
    <row r="2455" spans="1:2" x14ac:dyDescent="0.25">
      <c r="A2455">
        <v>2453</v>
      </c>
      <c r="B2455" s="4">
        <v>20</v>
      </c>
    </row>
    <row r="2456" spans="1:2" x14ac:dyDescent="0.25">
      <c r="A2456">
        <v>2454</v>
      </c>
      <c r="B2456" s="4">
        <v>20</v>
      </c>
    </row>
    <row r="2457" spans="1:2" x14ac:dyDescent="0.25">
      <c r="A2457">
        <v>2455</v>
      </c>
      <c r="B2457" s="4">
        <v>20</v>
      </c>
    </row>
    <row r="2458" spans="1:2" x14ac:dyDescent="0.25">
      <c r="A2458">
        <v>2456</v>
      </c>
      <c r="B2458" s="4">
        <v>20</v>
      </c>
    </row>
    <row r="2459" spans="1:2" x14ac:dyDescent="0.25">
      <c r="A2459">
        <v>2457</v>
      </c>
      <c r="B2459" s="4">
        <v>20</v>
      </c>
    </row>
    <row r="2460" spans="1:2" x14ac:dyDescent="0.25">
      <c r="A2460">
        <v>2458</v>
      </c>
      <c r="B2460" s="4">
        <v>20</v>
      </c>
    </row>
    <row r="2461" spans="1:2" x14ac:dyDescent="0.25">
      <c r="A2461">
        <v>2459</v>
      </c>
      <c r="B2461" s="4">
        <v>20</v>
      </c>
    </row>
    <row r="2462" spans="1:2" x14ac:dyDescent="0.25">
      <c r="A2462">
        <v>2460</v>
      </c>
      <c r="B2462" s="4">
        <v>20</v>
      </c>
    </row>
    <row r="2463" spans="1:2" x14ac:dyDescent="0.25">
      <c r="A2463">
        <v>2461</v>
      </c>
      <c r="B2463" s="4">
        <v>20</v>
      </c>
    </row>
    <row r="2464" spans="1:2" x14ac:dyDescent="0.25">
      <c r="A2464">
        <v>2462</v>
      </c>
      <c r="B2464" s="4">
        <v>20</v>
      </c>
    </row>
    <row r="2465" spans="1:2" x14ac:dyDescent="0.25">
      <c r="A2465">
        <v>2463</v>
      </c>
      <c r="B2465" s="4">
        <v>20</v>
      </c>
    </row>
    <row r="2466" spans="1:2" x14ac:dyDescent="0.25">
      <c r="A2466">
        <v>2464</v>
      </c>
      <c r="B2466" s="4">
        <v>20</v>
      </c>
    </row>
    <row r="2467" spans="1:2" x14ac:dyDescent="0.25">
      <c r="A2467">
        <v>2465</v>
      </c>
      <c r="B2467" s="4">
        <v>20</v>
      </c>
    </row>
    <row r="2468" spans="1:2" x14ac:dyDescent="0.25">
      <c r="A2468">
        <v>2466</v>
      </c>
      <c r="B2468" s="4">
        <v>20</v>
      </c>
    </row>
    <row r="2469" spans="1:2" x14ac:dyDescent="0.25">
      <c r="A2469">
        <v>2467</v>
      </c>
      <c r="B2469" s="4">
        <v>20</v>
      </c>
    </row>
    <row r="2470" spans="1:2" x14ac:dyDescent="0.25">
      <c r="A2470">
        <v>2468</v>
      </c>
      <c r="B2470" s="4">
        <v>20</v>
      </c>
    </row>
    <row r="2471" spans="1:2" x14ac:dyDescent="0.25">
      <c r="A2471">
        <v>2469</v>
      </c>
      <c r="B2471" s="4">
        <v>20</v>
      </c>
    </row>
    <row r="2472" spans="1:2" x14ac:dyDescent="0.25">
      <c r="A2472">
        <v>2470</v>
      </c>
      <c r="B2472" s="4">
        <v>20</v>
      </c>
    </row>
    <row r="2473" spans="1:2" x14ac:dyDescent="0.25">
      <c r="A2473">
        <v>2471</v>
      </c>
      <c r="B2473" s="4">
        <v>20</v>
      </c>
    </row>
    <row r="2474" spans="1:2" x14ac:dyDescent="0.25">
      <c r="A2474">
        <v>2472</v>
      </c>
      <c r="B2474" s="4">
        <v>20</v>
      </c>
    </row>
    <row r="2475" spans="1:2" x14ac:dyDescent="0.25">
      <c r="A2475">
        <v>2473</v>
      </c>
      <c r="B2475" s="4">
        <v>20</v>
      </c>
    </row>
    <row r="2476" spans="1:2" x14ac:dyDescent="0.25">
      <c r="A2476">
        <v>2474</v>
      </c>
      <c r="B2476" s="4">
        <v>20</v>
      </c>
    </row>
    <row r="2477" spans="1:2" x14ac:dyDescent="0.25">
      <c r="A2477">
        <v>2475</v>
      </c>
      <c r="B2477" s="4">
        <v>20</v>
      </c>
    </row>
    <row r="2478" spans="1:2" x14ac:dyDescent="0.25">
      <c r="A2478">
        <v>2476</v>
      </c>
      <c r="B2478" s="4">
        <v>20</v>
      </c>
    </row>
    <row r="2479" spans="1:2" x14ac:dyDescent="0.25">
      <c r="A2479">
        <v>2477</v>
      </c>
      <c r="B2479" s="4">
        <v>20</v>
      </c>
    </row>
    <row r="2480" spans="1:2" x14ac:dyDescent="0.25">
      <c r="A2480">
        <v>2478</v>
      </c>
      <c r="B2480" s="4">
        <v>20</v>
      </c>
    </row>
    <row r="2481" spans="1:2" x14ac:dyDescent="0.25">
      <c r="A2481">
        <v>2479</v>
      </c>
      <c r="B2481" s="4">
        <v>20</v>
      </c>
    </row>
    <row r="2482" spans="1:2" x14ac:dyDescent="0.25">
      <c r="A2482">
        <v>2480</v>
      </c>
      <c r="B2482" s="4">
        <v>20</v>
      </c>
    </row>
    <row r="2483" spans="1:2" x14ac:dyDescent="0.25">
      <c r="A2483">
        <v>2481</v>
      </c>
      <c r="B2483" s="4">
        <v>20</v>
      </c>
    </row>
    <row r="2484" spans="1:2" x14ac:dyDescent="0.25">
      <c r="A2484">
        <v>2482</v>
      </c>
      <c r="B2484" s="4">
        <v>20</v>
      </c>
    </row>
    <row r="2485" spans="1:2" x14ac:dyDescent="0.25">
      <c r="A2485">
        <v>2483</v>
      </c>
      <c r="B2485" s="4">
        <v>20</v>
      </c>
    </row>
    <row r="2486" spans="1:2" x14ac:dyDescent="0.25">
      <c r="A2486">
        <v>2484</v>
      </c>
      <c r="B2486" s="4">
        <v>20</v>
      </c>
    </row>
    <row r="2487" spans="1:2" x14ac:dyDescent="0.25">
      <c r="A2487">
        <v>2485</v>
      </c>
      <c r="B2487" s="4">
        <v>20</v>
      </c>
    </row>
    <row r="2488" spans="1:2" x14ac:dyDescent="0.25">
      <c r="A2488">
        <v>2486</v>
      </c>
      <c r="B2488" s="4">
        <v>20</v>
      </c>
    </row>
    <row r="2489" spans="1:2" x14ac:dyDescent="0.25">
      <c r="A2489">
        <v>2487</v>
      </c>
      <c r="B2489" s="4">
        <v>20</v>
      </c>
    </row>
    <row r="2490" spans="1:2" x14ac:dyDescent="0.25">
      <c r="A2490">
        <v>2488</v>
      </c>
      <c r="B2490" s="4">
        <v>20</v>
      </c>
    </row>
    <row r="2491" spans="1:2" x14ac:dyDescent="0.25">
      <c r="A2491">
        <v>2489</v>
      </c>
      <c r="B2491" s="4">
        <v>20</v>
      </c>
    </row>
    <row r="2492" spans="1:2" x14ac:dyDescent="0.25">
      <c r="A2492">
        <v>2490</v>
      </c>
      <c r="B2492" s="4">
        <v>20</v>
      </c>
    </row>
    <row r="2493" spans="1:2" x14ac:dyDescent="0.25">
      <c r="A2493">
        <v>2491</v>
      </c>
      <c r="B2493" s="4">
        <v>20</v>
      </c>
    </row>
    <row r="2494" spans="1:2" x14ac:dyDescent="0.25">
      <c r="A2494">
        <v>2492</v>
      </c>
      <c r="B2494" s="4">
        <v>20</v>
      </c>
    </row>
    <row r="2495" spans="1:2" x14ac:dyDescent="0.25">
      <c r="A2495">
        <v>2493</v>
      </c>
      <c r="B2495" s="4">
        <v>20</v>
      </c>
    </row>
    <row r="2496" spans="1:2" x14ac:dyDescent="0.25">
      <c r="A2496">
        <v>2494</v>
      </c>
      <c r="B2496" s="4">
        <v>20</v>
      </c>
    </row>
    <row r="2497" spans="1:2" x14ac:dyDescent="0.25">
      <c r="A2497">
        <v>2495</v>
      </c>
      <c r="B2497" s="4">
        <v>20</v>
      </c>
    </row>
    <row r="2498" spans="1:2" x14ac:dyDescent="0.25">
      <c r="A2498">
        <v>2496</v>
      </c>
      <c r="B2498" s="4">
        <v>20</v>
      </c>
    </row>
    <row r="2499" spans="1:2" x14ac:dyDescent="0.25">
      <c r="A2499">
        <v>2497</v>
      </c>
      <c r="B2499" s="4">
        <v>20</v>
      </c>
    </row>
    <row r="2500" spans="1:2" x14ac:dyDescent="0.25">
      <c r="A2500">
        <v>2498</v>
      </c>
      <c r="B2500" s="4">
        <v>20</v>
      </c>
    </row>
    <row r="2501" spans="1:2" x14ac:dyDescent="0.25">
      <c r="A2501">
        <v>2499</v>
      </c>
      <c r="B2501" s="4">
        <v>20</v>
      </c>
    </row>
    <row r="2502" spans="1:2" x14ac:dyDescent="0.25">
      <c r="A2502">
        <v>2500</v>
      </c>
      <c r="B2502" s="4">
        <v>20</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Front Page</vt:lpstr>
      <vt:lpstr>Quote - Order Form</vt:lpstr>
      <vt:lpstr>Measuring &amp; Handing</vt:lpstr>
      <vt:lpstr>Local Authority &amp; Special Req</vt:lpstr>
      <vt:lpstr>Sheet1</vt:lpstr>
      <vt:lpstr>Vent-trex sizes</vt:lpstr>
      <vt:lpstr>'Local Authority &amp; Special Req'!Print_Area</vt:lpstr>
      <vt:lpstr>'Measuring &amp; Handing'!Print_Area</vt:lpstr>
      <vt:lpstr>'Quote - Order Form'!Print_Area</vt:lpstr>
    </vt:vector>
  </TitlesOfParts>
  <Company>Titon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lesley-anne.crossman</dc:creator>
  <cp:lastModifiedBy>Paul Shipley</cp:lastModifiedBy>
  <cp:lastPrinted>2022-06-09T12:32:52Z</cp:lastPrinted>
  <dcterms:created xsi:type="dcterms:W3CDTF">2014-09-18T09:50:24Z</dcterms:created>
  <dcterms:modified xsi:type="dcterms:W3CDTF">2023-08-22T14:10:32Z</dcterms:modified>
</cp:coreProperties>
</file>